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G:\SAF\Obligaciones_SAF\000_Informacion_Areas\1er_Trimestre_2023\Revision_Preventiva\DGAyF\002_2da_Rev_Preventiva\Correo_170423_DGAyF\A121Fr09_2023-T01_Remuneraciones\ix_2023_T1\DGAs\"/>
    </mc:Choice>
  </mc:AlternateContent>
  <xr:revisionPtr revIDLastSave="0" documentId="13_ncr:1_{3619BC90-738E-47B6-A065-65803C454328}"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Hidden_2" sheetId="3" r:id="rId3"/>
    <sheet name="Tabla_471065" sheetId="4" r:id="rId4"/>
    <sheet name="Tabla_471039" sheetId="5" r:id="rId5"/>
    <sheet name="Tabla_471067" sheetId="6" r:id="rId6"/>
    <sheet name="Tabla_471023" sheetId="7" r:id="rId7"/>
    <sheet name="Tabla_471047" sheetId="8" r:id="rId8"/>
    <sheet name="Tabla_471030" sheetId="9" r:id="rId9"/>
    <sheet name="Tabla_471041" sheetId="10" r:id="rId10"/>
    <sheet name="Tabla_471031" sheetId="11" r:id="rId11"/>
    <sheet name="Tabla_471032" sheetId="12" r:id="rId12"/>
    <sheet name="Tabla_471059" sheetId="13" r:id="rId13"/>
    <sheet name="Tabla_471071" sheetId="14" r:id="rId14"/>
    <sheet name="Tabla_471062" sheetId="15" r:id="rId15"/>
    <sheet name="Tabla_471074" sheetId="16" r:id="rId16"/>
  </sheets>
  <definedNames>
    <definedName name="Hidden_13">Hidden_1!$A$1:$A$11</definedName>
    <definedName name="Hidden_211">Hidden_2!$A$1:$A$2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C8" i="1" l="1"/>
  <c r="Y37" i="1"/>
  <c r="U26" i="1"/>
  <c r="Q18" i="1"/>
  <c r="AC28" i="1"/>
  <c r="Y14" i="1"/>
  <c r="U19" i="1"/>
  <c r="Q11" i="1"/>
  <c r="AC13" i="1"/>
  <c r="Y34" i="1"/>
  <c r="U32" i="1"/>
  <c r="AB35" i="1"/>
  <c r="S27" i="1"/>
  <c r="X25" i="1"/>
  <c r="AC35" i="1"/>
  <c r="Z11" i="1"/>
  <c r="AB9" i="1"/>
  <c r="X22" i="1"/>
  <c r="T27" i="1"/>
  <c r="Y22" i="1"/>
  <c r="AB29" i="1"/>
  <c r="X15" i="1"/>
  <c r="T32" i="1"/>
  <c r="X36" i="1"/>
  <c r="AB26" i="1"/>
  <c r="X35" i="1"/>
  <c r="S16" i="1"/>
  <c r="AC15" i="1"/>
  <c r="R11" i="1"/>
  <c r="V8" i="1"/>
  <c r="Z16" i="1"/>
  <c r="W27" i="1"/>
  <c r="AB16" i="1"/>
  <c r="W24" i="1"/>
  <c r="S10" i="1"/>
  <c r="W33" i="1"/>
  <c r="AA16" i="1"/>
  <c r="W9" i="1"/>
  <c r="S30" i="1"/>
  <c r="Y28" i="1"/>
  <c r="R30" i="1"/>
  <c r="Q34" i="1"/>
  <c r="U12" i="1"/>
  <c r="U36" i="1"/>
  <c r="AC10" i="1"/>
  <c r="Y18" i="1"/>
  <c r="Y29" i="1"/>
  <c r="U13" i="1"/>
  <c r="X12" i="1"/>
  <c r="Q20" i="1"/>
  <c r="X8" i="1"/>
  <c r="V24" i="1"/>
  <c r="U11" i="1"/>
  <c r="Z8" i="1"/>
  <c r="AB36" i="1"/>
  <c r="X10" i="1"/>
  <c r="Y12" i="1"/>
  <c r="Y17" i="1"/>
  <c r="AA15" i="1"/>
  <c r="U31" i="1"/>
  <c r="U37" i="1"/>
  <c r="AB31" i="1"/>
  <c r="T21" i="1"/>
  <c r="S25" i="1"/>
  <c r="Z18" i="1"/>
  <c r="Y11" i="1"/>
  <c r="Q35" i="1"/>
  <c r="AC31" i="1"/>
  <c r="R32" i="1"/>
  <c r="X16" i="1"/>
  <c r="T26" i="1"/>
  <c r="Y35" i="1"/>
  <c r="R33" i="1"/>
  <c r="AC14" i="1"/>
  <c r="Y31" i="1"/>
  <c r="T20" i="1"/>
  <c r="AA17" i="1"/>
  <c r="AC34" i="1"/>
  <c r="Y33" i="1"/>
  <c r="T17" i="1"/>
  <c r="Z12" i="1"/>
  <c r="AC27" i="1"/>
  <c r="X28" i="1"/>
  <c r="T14" i="1"/>
  <c r="AC20" i="1"/>
  <c r="Q33" i="1"/>
  <c r="V10" i="1"/>
  <c r="AA30" i="1"/>
  <c r="T16" i="1"/>
  <c r="AB23" i="1"/>
  <c r="W8" i="1"/>
  <c r="S37" i="1"/>
  <c r="X37" i="1"/>
  <c r="AB24" i="1"/>
  <c r="W28" i="1"/>
  <c r="S14" i="1"/>
  <c r="W11" i="1"/>
  <c r="AA24" i="1"/>
  <c r="W21" i="1"/>
  <c r="S34" i="1"/>
  <c r="AA32" i="1"/>
  <c r="Q19" i="1"/>
  <c r="U34" i="1"/>
  <c r="Y15" i="1"/>
  <c r="R14" i="1"/>
  <c r="AA14" i="1"/>
  <c r="W15" i="1"/>
  <c r="S21" i="1"/>
  <c r="V35" i="1"/>
  <c r="AA34" i="1"/>
  <c r="W35" i="1"/>
  <c r="R20" i="1"/>
  <c r="W18" i="1"/>
  <c r="AB18" i="1"/>
  <c r="X21" i="1"/>
  <c r="S32" i="1"/>
  <c r="S17" i="1"/>
  <c r="W14" i="1"/>
  <c r="W34" i="1"/>
  <c r="Z25" i="1"/>
  <c r="AC11" i="1"/>
  <c r="W13" i="1"/>
  <c r="W37" i="1"/>
  <c r="R21" i="1"/>
  <c r="AB20" i="1"/>
  <c r="X33" i="1"/>
  <c r="T11" i="1"/>
  <c r="Y20" i="1"/>
  <c r="AB13" i="1"/>
  <c r="X26" i="1"/>
  <c r="T31" i="1"/>
  <c r="Y27" i="1"/>
  <c r="AB10" i="1"/>
  <c r="X19" i="1"/>
  <c r="T29" i="1"/>
  <c r="AC26" i="1"/>
  <c r="AB33" i="1"/>
  <c r="T36" i="1"/>
  <c r="Y24" i="1"/>
  <c r="AC12" i="1"/>
  <c r="AA21" i="1"/>
  <c r="W26" i="1"/>
  <c r="S31" i="1"/>
  <c r="V14" i="1"/>
  <c r="AA18" i="1"/>
  <c r="W19" i="1"/>
  <c r="S33" i="1"/>
  <c r="U21" i="1"/>
  <c r="AA11" i="1"/>
  <c r="W32" i="1"/>
  <c r="R24" i="1"/>
  <c r="Y25" i="1"/>
  <c r="X18" i="1"/>
  <c r="S13" i="1"/>
  <c r="W29" i="1"/>
  <c r="AB28" i="1"/>
  <c r="AA36" i="1"/>
  <c r="V32" i="1"/>
  <c r="R18" i="1"/>
  <c r="T18" i="1"/>
  <c r="Z20" i="1"/>
  <c r="V17" i="1"/>
  <c r="Q28" i="1"/>
  <c r="U16" i="1"/>
  <c r="AA8" i="1"/>
  <c r="U29" i="1"/>
  <c r="Q9" i="1"/>
  <c r="Q29" i="1"/>
  <c r="U30" i="1"/>
  <c r="U23" i="1"/>
  <c r="T35" i="1"/>
  <c r="AA20" i="1"/>
  <c r="T15" i="1"/>
  <c r="X24" i="1"/>
  <c r="S19" i="1"/>
  <c r="S22" i="1"/>
  <c r="X30" i="1"/>
  <c r="AA12" i="1"/>
  <c r="T25" i="1"/>
  <c r="X23" i="1"/>
  <c r="Z31" i="1"/>
  <c r="Q36" i="1"/>
  <c r="Q10" i="1"/>
  <c r="AA13" i="1"/>
  <c r="Y26" i="1"/>
  <c r="AC16" i="1"/>
  <c r="R27" i="1"/>
  <c r="R29" i="1"/>
  <c r="R23" i="1"/>
  <c r="S36" i="1"/>
  <c r="Z9" i="1"/>
  <c r="U15" i="1"/>
  <c r="AC29" i="1"/>
  <c r="AA10" i="1"/>
  <c r="AC19" i="1"/>
  <c r="X29" i="1"/>
  <c r="Z36" i="1"/>
  <c r="S29" i="1"/>
  <c r="AB34" i="1"/>
  <c r="X32" i="1"/>
  <c r="S24" i="1"/>
  <c r="X34" i="1"/>
  <c r="AB27" i="1"/>
  <c r="W12" i="1"/>
  <c r="S9" i="1"/>
  <c r="W17" i="1"/>
  <c r="AB32" i="1"/>
  <c r="W36" i="1"/>
  <c r="S18" i="1"/>
  <c r="AB30" i="1"/>
  <c r="V12" i="1"/>
  <c r="S23" i="1"/>
  <c r="X17" i="1"/>
  <c r="AA9" i="1"/>
  <c r="AA35" i="1"/>
  <c r="V16" i="1"/>
  <c r="R17" i="1"/>
  <c r="T12" i="1"/>
  <c r="AA33" i="1"/>
  <c r="V36" i="1"/>
  <c r="R22" i="1"/>
  <c r="T23" i="1"/>
  <c r="Z24" i="1"/>
  <c r="V21" i="1"/>
  <c r="R15" i="1"/>
  <c r="W20" i="1"/>
  <c r="S20" i="1"/>
  <c r="R31" i="1"/>
  <c r="V23" i="1"/>
  <c r="AA23" i="1"/>
  <c r="Z10" i="1"/>
  <c r="V34" i="1"/>
  <c r="Q8" i="1"/>
  <c r="R12" i="1"/>
  <c r="Z30" i="1"/>
  <c r="V27" i="1"/>
  <c r="Z33" i="1"/>
  <c r="T19" i="1"/>
  <c r="Z26" i="1"/>
  <c r="AC18" i="1"/>
  <c r="AB14" i="1"/>
  <c r="S28" i="1"/>
  <c r="AB37" i="1"/>
  <c r="W25" i="1"/>
  <c r="R25" i="1"/>
  <c r="V33" i="1"/>
  <c r="AB21" i="1"/>
  <c r="Q21" i="1"/>
  <c r="Q14" i="1"/>
  <c r="Q27" i="1"/>
  <c r="R16" i="1"/>
  <c r="AC25" i="1"/>
  <c r="Z29" i="1"/>
  <c r="V25" i="1"/>
  <c r="Z32" i="1"/>
  <c r="R36" i="1"/>
  <c r="V9" i="1"/>
  <c r="AC24" i="1"/>
  <c r="AC9" i="1"/>
  <c r="Y23" i="1"/>
  <c r="U20" i="1"/>
  <c r="AC37" i="1"/>
  <c r="AB15" i="1"/>
  <c r="AB17" i="1"/>
  <c r="AA29" i="1"/>
  <c r="W10" i="1"/>
  <c r="S15" i="1"/>
  <c r="V28" i="1"/>
  <c r="AA25" i="1"/>
  <c r="W30" i="1"/>
  <c r="S35" i="1"/>
  <c r="V19" i="1"/>
  <c r="AA22" i="1"/>
  <c r="W23" i="1"/>
  <c r="R8" i="1"/>
  <c r="Z27" i="1"/>
  <c r="R19" i="1"/>
  <c r="Q15" i="1"/>
  <c r="V13" i="1"/>
  <c r="Z19" i="1"/>
  <c r="Z17" i="1"/>
  <c r="V18" i="1"/>
  <c r="R28" i="1"/>
  <c r="S11" i="1"/>
  <c r="Z14" i="1"/>
  <c r="V11" i="1"/>
  <c r="Q12" i="1"/>
  <c r="R13" i="1"/>
  <c r="Z34" i="1"/>
  <c r="V31" i="1"/>
  <c r="Q32" i="1"/>
  <c r="V30" i="1"/>
  <c r="AC22" i="1"/>
  <c r="AA28" i="1"/>
  <c r="T22" i="1"/>
  <c r="Y9" i="1"/>
  <c r="Y8" i="1"/>
  <c r="U33" i="1"/>
  <c r="Q37" i="1"/>
  <c r="Q26" i="1"/>
  <c r="Y32" i="1"/>
  <c r="U14" i="1"/>
  <c r="U22" i="1"/>
  <c r="R9" i="1"/>
  <c r="X27" i="1"/>
  <c r="AB11" i="1"/>
  <c r="R37" i="1"/>
  <c r="U27" i="1"/>
  <c r="Q30" i="1"/>
  <c r="AA19" i="1"/>
  <c r="V20" i="1"/>
  <c r="R26" i="1"/>
  <c r="U25" i="1"/>
  <c r="U24" i="1"/>
  <c r="U9" i="1"/>
  <c r="T34" i="1"/>
  <c r="AC33" i="1"/>
  <c r="Y19" i="1"/>
  <c r="W31" i="1"/>
  <c r="Z28" i="1"/>
  <c r="V29" i="1"/>
  <c r="V22" i="1"/>
  <c r="Q16" i="1"/>
  <c r="S8" i="1"/>
  <c r="Y30" i="1"/>
  <c r="T8" i="1"/>
  <c r="R34" i="1"/>
  <c r="Z13" i="1"/>
  <c r="AC17" i="1"/>
  <c r="AC32" i="1"/>
  <c r="Z15" i="1"/>
  <c r="U8" i="1"/>
  <c r="Q31" i="1"/>
  <c r="R35" i="1"/>
  <c r="Z35" i="1"/>
  <c r="U28" i="1"/>
  <c r="Q25" i="1"/>
  <c r="Q17" i="1"/>
  <c r="Y16" i="1"/>
  <c r="U17" i="1"/>
  <c r="Q22" i="1"/>
  <c r="T9" i="1"/>
  <c r="Y13" i="1"/>
  <c r="T37" i="1"/>
  <c r="Q24" i="1"/>
  <c r="AC30" i="1"/>
  <c r="Y21" i="1"/>
  <c r="T13" i="1"/>
  <c r="AA31" i="1"/>
  <c r="AC23" i="1"/>
  <c r="X20" i="1"/>
  <c r="T10" i="1"/>
  <c r="Z22" i="1"/>
  <c r="AB8" i="1"/>
  <c r="X9" i="1"/>
  <c r="T30" i="1"/>
  <c r="AC36" i="1"/>
  <c r="Q23" i="1"/>
  <c r="X14" i="1"/>
  <c r="AC21" i="1"/>
  <c r="AB19" i="1"/>
  <c r="AB25" i="1"/>
  <c r="X11" i="1"/>
  <c r="T24" i="1"/>
  <c r="Y36" i="1"/>
  <c r="AB22" i="1"/>
  <c r="X31" i="1"/>
  <c r="S12" i="1"/>
  <c r="AA27" i="1"/>
  <c r="W22" i="1"/>
  <c r="S26" i="1"/>
  <c r="X13" i="1"/>
  <c r="W16" i="1"/>
  <c r="V26" i="1"/>
  <c r="AA37" i="1"/>
  <c r="V37" i="1"/>
  <c r="AA26" i="1"/>
  <c r="Z37" i="1"/>
  <c r="U18" i="1"/>
  <c r="AB12" i="1"/>
  <c r="Q13" i="1"/>
  <c r="T28" i="1"/>
  <c r="Z21" i="1"/>
  <c r="V15" i="1"/>
  <c r="Y10" i="1"/>
  <c r="U35" i="1"/>
  <c r="Z23" i="1"/>
  <c r="T33" i="1"/>
  <c r="U10" i="1"/>
  <c r="R10" i="1"/>
</calcChain>
</file>

<file path=xl/sharedStrings.xml><?xml version="1.0" encoding="utf-8"?>
<sst xmlns="http://schemas.openxmlformats.org/spreadsheetml/2006/main" count="1748" uniqueCount="343">
  <si>
    <t>50993</t>
  </si>
  <si>
    <t>TÍTULO</t>
  </si>
  <si>
    <t>NOMBRE CORTO</t>
  </si>
  <si>
    <t>DESCRIPCIÓN</t>
  </si>
  <si>
    <t>Remuneración bruta y neta</t>
  </si>
  <si>
    <t>A121Fr09A_Remuneración-bruta-y-neta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</si>
  <si>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</si>
  <si>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</si>
  <si>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</si>
  <si>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</si>
  <si>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</si>
  <si>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</si>
  <si>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</si>
  <si>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</si>
  <si>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</si>
  <si>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471033</t>
  </si>
  <si>
    <t>471051</t>
  </si>
  <si>
    <t>471025</t>
  </si>
  <si>
    <t>471053</t>
  </si>
  <si>
    <t>471054</t>
  </si>
  <si>
    <t>471028</t>
  </si>
  <si>
    <t>471034</t>
  </si>
  <si>
    <t>471035</t>
  </si>
  <si>
    <t>471036</t>
  </si>
  <si>
    <t>471029</t>
  </si>
  <si>
    <t>471026</t>
  </si>
  <si>
    <t>471037</t>
  </si>
  <si>
    <t>471056</t>
  </si>
  <si>
    <t>471058</t>
  </si>
  <si>
    <t>471038</t>
  </si>
  <si>
    <t>471027</t>
  </si>
  <si>
    <t>471065</t>
  </si>
  <si>
    <t>471039</t>
  </si>
  <si>
    <t>471067</t>
  </si>
  <si>
    <t>471023</t>
  </si>
  <si>
    <t>471047</t>
  </si>
  <si>
    <t>471030</t>
  </si>
  <si>
    <t>471041</t>
  </si>
  <si>
    <t>471031</t>
  </si>
  <si>
    <t>471032</t>
  </si>
  <si>
    <t>471059</t>
  </si>
  <si>
    <t>471071</t>
  </si>
  <si>
    <t>471062</t>
  </si>
  <si>
    <t>471074</t>
  </si>
  <si>
    <t>471044</t>
  </si>
  <si>
    <t>471045</t>
  </si>
  <si>
    <t>471049</t>
  </si>
  <si>
    <t>471024</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</si>
  <si>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</si>
  <si>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</si>
  <si>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</si>
  <si>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</si>
  <si>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</si>
  <si>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</si>
  <si>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t>
  </si>
  <si>
    <t>Denominación del cargo</t>
  </si>
  <si>
    <t>Área de adscripción</t>
  </si>
  <si>
    <t>Nombre (s)</t>
  </si>
  <si>
    <t>Primer apellido</t>
  </si>
  <si>
    <t>Segundo apellido</t>
  </si>
  <si>
    <t>Sexo (catálogo)</t>
  </si>
  <si>
    <t>Monto mensual bruto de la remuneración, en tabulador</t>
  </si>
  <si>
    <t xml:space="preserve">Tipo de moneda de la remuneración bruta </t>
  </si>
  <si>
    <t>Monto mensual neto de la remuneración, en tabulador</t>
  </si>
  <si>
    <t xml:space="preserve">Tipo de moneda de la remuneración neta </t>
  </si>
  <si>
    <t>Percepciones adicionales en dinero, Monto bruto y neto, tipo de moneda y su periodicidad  
Tabla_471065</t>
  </si>
  <si>
    <t>Percepciones adicionales en especie y su periodicidad 
Tabla_471039</t>
  </si>
  <si>
    <t>Ingresos, monto bruto y neto, tipo de moneda y su periodicidad 
Tabla_471067</t>
  </si>
  <si>
    <t>Sistemas de compensación, monto bruto y neto, tipo de moneda y su periodicidad 
Tabla_471023</t>
  </si>
  <si>
    <t>Gratificaciones, monto bruto y neto, tipo de moneda y su periodicidad 
Tabla_471047</t>
  </si>
  <si>
    <t>Primas, monto bruto y neto, tipo de moneda y su periodicidad 
Tabla_471030</t>
  </si>
  <si>
    <t>Comisiones, monto bruto y neto, tipo de moneda y su periodicidad 
Tabla_471041</t>
  </si>
  <si>
    <t>Dietas, monto bruto y neto, tipo de moneda y su periodicidad 
Tabla_471031</t>
  </si>
  <si>
    <t>Bonos, monto bruto y neto, tipo de moneda y su periodicidad 
Tabla_471032</t>
  </si>
  <si>
    <t>Estímulos, monto bruto y neto, tipo de moneda y su periodicidad 
Tabla_471059</t>
  </si>
  <si>
    <t>Apoyos económicos, monto bruto y neto, tipo de moneda y su periodicidad 
Tabla_471071</t>
  </si>
  <si>
    <t>Prestaciones económicas, monto bruto y neto, tipo de moneda y su periodicidad 
Tabla_471062</t>
  </si>
  <si>
    <t>Prestaciones en especie y su periodicidad 
Tabla_471074</t>
  </si>
  <si>
    <t>Área(s) responsable(s) que genera(n), posee(n), publica(n) y actualizan la información</t>
  </si>
  <si>
    <t>Fecha de validación</t>
  </si>
  <si>
    <t>Fecha de Actualización</t>
  </si>
  <si>
    <t>Nota</t>
  </si>
  <si>
    <t>Funcionario</t>
  </si>
  <si>
    <t>Servidor(a) público(a)</t>
  </si>
  <si>
    <t>Servidor[a] público[a] eventual</t>
  </si>
  <si>
    <t>Integrante</t>
  </si>
  <si>
    <t>Empleado</t>
  </si>
  <si>
    <t>Representante popular</t>
  </si>
  <si>
    <t>Miembro del poder judicial</t>
  </si>
  <si>
    <t>Miembro de órgano autónomo</t>
  </si>
  <si>
    <t>Personal de confianza</t>
  </si>
  <si>
    <t>Prestador de servicios profesionales</t>
  </si>
  <si>
    <t>Otro</t>
  </si>
  <si>
    <t>Femenino</t>
  </si>
  <si>
    <t>Masculino</t>
  </si>
  <si>
    <t>60826</t>
  </si>
  <si>
    <t>60827</t>
  </si>
  <si>
    <t>60828</t>
  </si>
  <si>
    <t>60829</t>
  </si>
  <si>
    <t>60830</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</si>
  <si>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</si>
  <si>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</si>
  <si>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</si>
  <si>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</si>
  <si>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</si>
  <si>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</si>
  <si>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60804</t>
  </si>
  <si>
    <t>60805</t>
  </si>
  <si>
    <t>Descripción de las percepciones adicionales en especie</t>
  </si>
  <si>
    <t>Periodicidad de las percepciones adicionales en especie</t>
  </si>
  <si>
    <t>60833</t>
  </si>
  <si>
    <t>60834</t>
  </si>
  <si>
    <t>60835</t>
  </si>
  <si>
    <t>60831</t>
  </si>
  <si>
    <t>60832</t>
  </si>
  <si>
    <t xml:space="preserve">Denominación de los ingresos </t>
  </si>
  <si>
    <t>Monto bruto de los ingresos</t>
  </si>
  <si>
    <t>Monto neto de los ingresos</t>
  </si>
  <si>
    <t>Tipo de moneda de los ingresos</t>
  </si>
  <si>
    <t>Periodicidad de los ingresos</t>
  </si>
  <si>
    <t>60784</t>
  </si>
  <si>
    <t>60785</t>
  </si>
  <si>
    <t>60786</t>
  </si>
  <si>
    <t>60787</t>
  </si>
  <si>
    <t>60788</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</si>
  <si>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</si>
  <si>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</si>
  <si>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</si>
  <si>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</si>
  <si>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</si>
  <si>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60811</t>
  </si>
  <si>
    <t>60812</t>
  </si>
  <si>
    <t>60813</t>
  </si>
  <si>
    <t>60814</t>
  </si>
  <si>
    <t>60815</t>
  </si>
  <si>
    <t>Denominación de las gratificaciones</t>
  </si>
  <si>
    <t>Monto bruto de las gratificaciones</t>
  </si>
  <si>
    <t>Monto neto de las gratificaciones</t>
  </si>
  <si>
    <t xml:space="preserve">Tipo de moneda de las gratificaciones </t>
  </si>
  <si>
    <t>Periodicidad de las gratificaciones</t>
  </si>
  <si>
    <t>60789</t>
  </si>
  <si>
    <t>60790</t>
  </si>
  <si>
    <t>60791</t>
  </si>
  <si>
    <t>60792</t>
  </si>
  <si>
    <t>60793</t>
  </si>
  <si>
    <t>Denominación de las primas</t>
  </si>
  <si>
    <t>Monto bruto de las primas</t>
  </si>
  <si>
    <t>Monto neto de las primas</t>
  </si>
  <si>
    <t xml:space="preserve">Tipo de moneda de las primas </t>
  </si>
  <si>
    <t>Periodicidad de las primas</t>
  </si>
  <si>
    <t>60806</t>
  </si>
  <si>
    <t>60807</t>
  </si>
  <si>
    <t>60808</t>
  </si>
  <si>
    <t>60809</t>
  </si>
  <si>
    <t>60810</t>
  </si>
  <si>
    <t>Denominación de las comisiones</t>
  </si>
  <si>
    <t>Monto bruto de las comisiones</t>
  </si>
  <si>
    <t>Monto neto de las comisiones</t>
  </si>
  <si>
    <t xml:space="preserve">Tipo de moneda de las comisiones </t>
  </si>
  <si>
    <t>Periodicidad de las comisiones</t>
  </si>
  <si>
    <t>60794</t>
  </si>
  <si>
    <t>60795</t>
  </si>
  <si>
    <t>60796</t>
  </si>
  <si>
    <t>60797</t>
  </si>
  <si>
    <t>60798</t>
  </si>
  <si>
    <t>Denominación de las dietas</t>
  </si>
  <si>
    <t>Monto bruto de las dietas</t>
  </si>
  <si>
    <t>Monto neto de las dietas</t>
  </si>
  <si>
    <t>Tipo de moneda de las dietas</t>
  </si>
  <si>
    <t>Periodicidad de las dietas</t>
  </si>
  <si>
    <t>60799</t>
  </si>
  <si>
    <t>60800</t>
  </si>
  <si>
    <t>60801</t>
  </si>
  <si>
    <t>60802</t>
  </si>
  <si>
    <t>60803</t>
  </si>
  <si>
    <t>Denominación de los bonos</t>
  </si>
  <si>
    <t>Monto bruto de los bonos</t>
  </si>
  <si>
    <t>Monto neto de los bonos</t>
  </si>
  <si>
    <t xml:space="preserve">Tipo de moneda de los bonos </t>
  </si>
  <si>
    <t>Periodicidad de los bonos</t>
  </si>
  <si>
    <t>60816</t>
  </si>
  <si>
    <t>60817</t>
  </si>
  <si>
    <t>60818</t>
  </si>
  <si>
    <t>60819</t>
  </si>
  <si>
    <t>60820</t>
  </si>
  <si>
    <t>Denominación de los estímulos</t>
  </si>
  <si>
    <t>Monto bruto de los estímulos</t>
  </si>
  <si>
    <t>Monto neto de los estímulos</t>
  </si>
  <si>
    <t xml:space="preserve">Tipo de moneda de los estímulos </t>
  </si>
  <si>
    <t>Periodicidad de los estímulos</t>
  </si>
  <si>
    <t>60836</t>
  </si>
  <si>
    <t>60837</t>
  </si>
  <si>
    <t>60838</t>
  </si>
  <si>
    <t>60839</t>
  </si>
  <si>
    <t>60840</t>
  </si>
  <si>
    <t>Denominación de los apoyos económicos</t>
  </si>
  <si>
    <t>Monto bruto de los apoyos económicos</t>
  </si>
  <si>
    <t>Monto neto de los apoyos económicos</t>
  </si>
  <si>
    <t xml:space="preserve">Tipo de moneda de los apoyos económicos </t>
  </si>
  <si>
    <t>Periodicidad de los apoyos económicos</t>
  </si>
  <si>
    <t>60821</t>
  </si>
  <si>
    <t>60822</t>
  </si>
  <si>
    <t>60823</t>
  </si>
  <si>
    <t>60824</t>
  </si>
  <si>
    <t>60825</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</si>
  <si>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</si>
  <si>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</si>
  <si>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</si>
  <si>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</si>
  <si>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</si>
  <si>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60841</t>
  </si>
  <si>
    <t>60842</t>
  </si>
  <si>
    <t>Descripción de las prestaciones en especie</t>
  </si>
  <si>
    <t>Periodicidad de las prestaciones en especie</t>
  </si>
  <si>
    <t>MXN</t>
  </si>
  <si>
    <t>Subdirección de Control de Personal de la Dirección de Administración de Capital Humano en la Dirección General de Administración y Finanzas</t>
  </si>
  <si>
    <t>QUINQUENIO. AJUSTE QUINQUENIO. GUARDIAS. AJUSTE GUARDIAS. COMP. INFECTO, INSALUBRIDAD O RIESGO-SERV. SALUD. AJUSTE COMPENSACION INFECTO-SERV.SALUD. COMP. INFECTO, INSALUBRIDAD O RIESGO. AJUSTE COMPENSACION INFECTO. PRIMA DOMINICAL. AJUSTE PRIMA DOMINICAL. ASIGNACION ADICIONAL AGUINALDO. PRIMA VACACIONAL. AJUSTE PRIMA VACACIONAL. CANTIDAD ADICIONAL AGUINALDO. RECONOCIMIENTO MENSUAL AGUINALDO. TIEMPO EXTRAORDINARIO. AJUSTE TIEMPO EXTRAORDINARIO. AJUSTE PARTICIPACIONES. DOTACION DE ANTEOJOS. AYUDA TITULACION. AJUSTE PREMIO POR ASISTENCIA. FONAC. PASAJES. PRODUCTIVIDAD. NOTIFICADORES. VERIFICADORES. GASTOS DE EJECUCION. DESTAJO. AGUINALDO DESTAJO. DIA DEL PADRE. TIEMPO EXTRA EXCEDENTE. MULTAS FISCALES FEDERALES. MULTAS FISCALES LOCALES. AYUDA ESCOLAR. AYUDA PARA TESIS. AYUDA POR DEFUNCIÓN. AYUDA PAGO DE MARCHA</t>
  </si>
  <si>
    <t>QUINCENAL, MENSUAL, TRIMESTRAL, SEMESTRAL Y/O ANUAL</t>
  </si>
  <si>
    <t>VALES DE FIN DE AÑO</t>
  </si>
  <si>
    <t>SALARIO BASE (IMPORTE). AJUSTE SALARIO. HONORARIOS ASIMILADOS A SALARIOS. AJUSTE DE HONORARIOS ASIMILADOS A SALARIOS. AJUSTE SEMESTRAL. AJUSTE DE AJUSTE SEMESTRAL. REMUNERACION EXTRAORDINARIA. SALARIO. SALARIO RETRO</t>
  </si>
  <si>
    <t>COMPENSACION CENDI-SSACH-CDMX</t>
  </si>
  <si>
    <t>AGUINALDO. AJUSTE AGUINALDO</t>
  </si>
  <si>
    <t>NO SE GENERA PAGO</t>
  </si>
  <si>
    <t>PREMIO POR ASISTENCIA Y PUNTUALIDAD. AJUSTE PREMIO POR ASISTENCIA Y PUNTUALIDAD. PARTICIPACIONES. PREMIO NACIONAL DE ANTIGÜEDAD. OTORGAMIENTO DE RECOMPENSAS. PREMIO DE ADMINISTRACION PUBLICA. BECAS PARA ESTUDIOS DE LICENCIATURA. AJUSTE BECA PARA TRABAJADORES CON ESTUDIOS DE LICENCIATURA. PREMIO POR PUNTUALIDAD (NOTAS BUENAS)</t>
  </si>
  <si>
    <t>DESPENSA. AJUSTE DESPENSA. AYUDA SERVICIO. AJUSTE AYUDA DE SERVICIO. ASIGNACION ADICIONAL. AJUSTE ASIGNACION ADICIONAL. DIA DEL NIÑO. AJUSTE DIA DEL NIÑO. APOYO POR MATRIMONIO. AJUSTE AYUDA POR MATRIMONIO. APOYO ECONOMICO PARA UTILES ESCOLARES. AJUSTE APOYO ECONOMICO UTILES ESC. APOYO DE TRASLADO. AJUSTE APOYO DE TRASLADO. LAVADO DE ROPA. AJUSTE LAVADO DE ROPA. AYUDA PARA CAPACITACION Y DESARROLLO. AJUSTE AYUDA PARA CAPACITACION Y DESARROLLO. APOYO POR DEFUNCION DE FAMILIAR DIRECTO. AJUSTE AYUDA DEFUNCION FAMILIAR. BECA MENSUAL PARA LOS HIJOS DE LOS TRABAJADORES DEL GDF. BECA MENSUAL PARA LOS HIJOS DE LOS TRABAJADORES DEL GDF II. AJUSTE BECA MENSUAL. BECA CUATRIMESTRAL PARA LOS HIJOS DE LOS TRABAJADORES DEL GDF. BECA CUATRIMESTRAL PARA LOS HIJOS DE LOS TRABAJADORES DEL GDF II. AJUSTE BECA CUATRIMESTRAL. INCENTIVO AL SERVIDOR PUBLICO DEL MES. CANTIDAD ADICIONAL. AJUSTE CANTIDAD ADICIONAL. RECONOCIMIENTO MENSUAL. AJUSTE RECONOCIMIENTO MENSUAL. PREVISION SOCIAL MULTIPLE. AJUSTE PREVISION SOCIAL MULTIPLE. ESTIMULO ESPECIAL. AJUSTE COMPENSACION ESPECIAL. ESTIMULO DE ARTICULO 150 FRACCION XI. ART. 150 FRACC. XI 2015. SUBSIDIO CONV FAM ART 150 F.XII. SUBSIDIO CONV FAM ART 150 F.XII. APOYO ECONOMICO POR INTEGRACION DE 8 PRESTACIONES. APOYO ECONOMICO POR INTEGRACION DE 5 PRESTACIONES. DESPENSA SUTGDF. APOYO DE TRASLADO SUTGDF. AYUDA CAPACITACION Y DESARROLLO SUTGDF. AYUDA DE SERVICIO SUTGDF. DIA DEL TRABAJADOR SUTGDF. APOYO SOCIAL SUTGDF. PREVISION SOCIAL SUTGDF. VESTUARIO INVIERNO SUTGDF. DESPENSA 5 PRESTACIONES. APOYO DE TRASLADO 5 PRESTACIONES. AYUDA CAPACITACION 5 PRESTACIONES. AYUDA DE SERVICIO 5 PRESTACIONES. PREVISION SOCIAL 5 PRESTACIONES. VALES DE DESPENSA (FIN DE AÑO). VESTUARIO ADMINISTRATIVO. VALES DE VESTUARIO INVIERNO. OBSEQUIO DEL DIA DE LAS MADRES. OBSEQUIO DIA DEL PADRE. APOYO PARA PREVISION SOCIAL. AYUDA GASTOS DE ACTUALIZACION. APOYO CANASTA BASICA SUTGDF. APOYO SEGURO SERV. FUNERARIOS SUTGDF. APOYO SEGURO GASTOS FUNERARIOS GDF RETRO. PROFESIONALIZACION. PROFESIONALIZACION RETRO. ASIGNACION ADICIONAL. ASIGNACION ADICIONAL RETRO. ASIGNACION NETA</t>
  </si>
  <si>
    <t>VESTUARIO ADMINISTRATIVO</t>
  </si>
  <si>
    <t>DIRECTOR GENERAL "B"</t>
  </si>
  <si>
    <t>DIRECCION GENERAL DE ADMINISTRACION Y FINANZAS EN LA SECRETARIA DE OBRAS Y SERVICIOS</t>
  </si>
  <si>
    <t>LIDER COORDINADOR DE PROYECTOS "B"</t>
  </si>
  <si>
    <t>LIDER COORDINADOR DE PROYECTOS DE CONTROL DE GESTION DOCUMENTAL</t>
  </si>
  <si>
    <t>SUBDIRECTOR "A"</t>
  </si>
  <si>
    <t>SUBDIRECCION DE ENLACE ADMINISTRATIVO EN LA DIRECCION GENERAL DE OBRAS DE INFRAESTRUCTURA VIAL</t>
  </si>
  <si>
    <t>SUBDIRECCION DE ENLACE ADMINISTRATIVO EN LA DIRECCION GENERAL DE SERVICIOS URBANOS Y SUSTENTABILIDAD</t>
  </si>
  <si>
    <t>SUBDIRECCION DE ENLACE ADMINISTRATIVO EN LA DIRECCION GENERAL DE CONSTRUCCION DE OBRAS PUBLICAS</t>
  </si>
  <si>
    <t>SUBDIRECCION DE ENLACE ADMINISTRATIVO EN LA DIRECCION GENERAL DE OBRAS PARA EL TRANSPORTE</t>
  </si>
  <si>
    <t>DIRECTOR "B"</t>
  </si>
  <si>
    <t>DIRECCION DE ADMINISTRACION DE CAPITAL HUMANO</t>
  </si>
  <si>
    <t>SUBDIRECCION DE PRESTACIONES Y POLITICA LABORAL</t>
  </si>
  <si>
    <t>JEFE DE UNIDAD DEPARTAMENTAL "A"</t>
  </si>
  <si>
    <t>JEFATURA DE UNIDAD DEPARTAMENTAL DE PRESTACIONES</t>
  </si>
  <si>
    <t>LIDER COORDINADOR DE PROYECTOS "A"</t>
  </si>
  <si>
    <t>LIDER COORDINADOR DE PROYECTOS DE POLITICA LABORAL</t>
  </si>
  <si>
    <t>SUBDIRECCION DE CONTROL DE PERSONAL</t>
  </si>
  <si>
    <t>JEFATURA DE UNIDAD DEPARTAMENTAL DE NOMINAS</t>
  </si>
  <si>
    <t>JEFATURA DE UNIDAD DEPARTAMENTAL DE MOVIMIENTOS DE PERSONAL</t>
  </si>
  <si>
    <t>SUBDIRECCION DE DESARROLLO ORGANIZACIONAL</t>
  </si>
  <si>
    <t>JEFATURA DE UNIDAD DEPARTAMENTAL DE PROCEDIMIENTOS</t>
  </si>
  <si>
    <t>DIRECCION DE FINANZAS</t>
  </si>
  <si>
    <t>SUBDIRECCION DE PROGRAMACION Y CONTROL PRESUPUESTAL</t>
  </si>
  <si>
    <t>JEFATURA DE UNIDAD DEPARTAMENTAL DE PROGRAMACION PRESUPUESTAL</t>
  </si>
  <si>
    <t>JEFATURA DE UNIDAD DEPARTAMENTAL DE CONTROL PRESUPUESTAL</t>
  </si>
  <si>
    <t>SUBDIRECCION DE CONTABILIDAD Y REGISTRO</t>
  </si>
  <si>
    <t>JEFATURA DE UNIDAD DEPARTAMENTAL DE CONTABILIDAD</t>
  </si>
  <si>
    <t>JEFATURA DE UNIDAD DEPARTAMENTAL DE TESORERIA</t>
  </si>
  <si>
    <t>DIRECCION DE RECURSOS MATERIALES, ABASTECIMIENTOS Y SERVICIOS</t>
  </si>
  <si>
    <t>SUBDIRECCION DE COMPRAS Y CONTROL DE MATERIALES</t>
  </si>
  <si>
    <t>JEFATURA DE UNIDAD DEPARTAMENTAL DE ABASTECIMIENTOS</t>
  </si>
  <si>
    <t>JEFATURA DE UNIDAD DEPARTAMENTAL DE ALMACENES E INVENTARIOS</t>
  </si>
  <si>
    <t>LIDER COORDINADOR DE PROYECTOS CONTROL DE BIENES</t>
  </si>
  <si>
    <t>SUBDIRECCION DE SERVICIOS GENERALES</t>
  </si>
  <si>
    <t>JEFATURA DE UNIDAD DEPARTAMENTAL DE MANTENIMIENTO</t>
  </si>
  <si>
    <t>JEFATURA DE UNIDAD DEPARTAMENTAL DE TECNOLOGIAS DE LA INFORMACION Y COMUNICACIONES</t>
  </si>
  <si>
    <t>GERARDO</t>
  </si>
  <si>
    <t>CALZADA</t>
  </si>
  <si>
    <t>SIBILLA</t>
  </si>
  <si>
    <t>MARIA DEL ROSARIO</t>
  </si>
  <si>
    <t>GARCIA</t>
  </si>
  <si>
    <t>GALVEZ</t>
  </si>
  <si>
    <t>DANIEL ALBERTO</t>
  </si>
  <si>
    <t>MIGUEL</t>
  </si>
  <si>
    <t>JUAREZ</t>
  </si>
  <si>
    <t>PAOLA AIME</t>
  </si>
  <si>
    <t>ALVARADO</t>
  </si>
  <si>
    <t>CARRILLO DE ALBORNOZ</t>
  </si>
  <si>
    <t>DANIELA TERESA</t>
  </si>
  <si>
    <t>ROJAS</t>
  </si>
  <si>
    <t>ALCANTARA</t>
  </si>
  <si>
    <t>OSBALDO RAFAEL</t>
  </si>
  <si>
    <t>SUAZO</t>
  </si>
  <si>
    <t>CASTREJON</t>
  </si>
  <si>
    <t>YURI ALONDRA</t>
  </si>
  <si>
    <t>VILLARRUEL</t>
  </si>
  <si>
    <t>JORGE ALBERTO</t>
  </si>
  <si>
    <t>GUZMAN</t>
  </si>
  <si>
    <t>CASTILLO</t>
  </si>
  <si>
    <t>VACANTE</t>
  </si>
  <si>
    <t>ANGELICA</t>
  </si>
  <si>
    <t>SUAREZ</t>
  </si>
  <si>
    <t>IBARRA</t>
  </si>
  <si>
    <t>SERGIO</t>
  </si>
  <si>
    <t>ALVAREZ</t>
  </si>
  <si>
    <t>MEDINA</t>
  </si>
  <si>
    <t>MARIA DEL CARMEN</t>
  </si>
  <si>
    <t>VENTURA</t>
  </si>
  <si>
    <t>CUENCA</t>
  </si>
  <si>
    <t>DULCE IVONNE</t>
  </si>
  <si>
    <t>GALVAN</t>
  </si>
  <si>
    <t>GOMEZ</t>
  </si>
  <si>
    <t>RUBEN</t>
  </si>
  <si>
    <t>AVALOS</t>
  </si>
  <si>
    <t>GUTIERREZ</t>
  </si>
  <si>
    <t>PAOLA</t>
  </si>
  <si>
    <t>HERNANDEZ</t>
  </si>
  <si>
    <t>SALDAÑA</t>
  </si>
  <si>
    <t>GUADALUPE</t>
  </si>
  <si>
    <t>ESTRADA</t>
  </si>
  <si>
    <t>SANCHEZ</t>
  </si>
  <si>
    <t>ANGEL</t>
  </si>
  <si>
    <t>CALDERON</t>
  </si>
  <si>
    <t>CRUZ</t>
  </si>
  <si>
    <t>CATALINA</t>
  </si>
  <si>
    <t>MENDIOLA</t>
  </si>
  <si>
    <t>MARCELO</t>
  </si>
  <si>
    <t>VERONICA GABRIELA</t>
  </si>
  <si>
    <t>FLORES</t>
  </si>
  <si>
    <t>PEÑA</t>
  </si>
  <si>
    <t>ISMAEL</t>
  </si>
  <si>
    <t>LUCIO</t>
  </si>
  <si>
    <t>VALLE</t>
  </si>
  <si>
    <t>MIGUEL ANGEL</t>
  </si>
  <si>
    <t>RAMIREZ</t>
  </si>
  <si>
    <t>RODOLFO</t>
  </si>
  <si>
    <t>CARDENAS</t>
  </si>
  <si>
    <t>PINEDA</t>
  </si>
  <si>
    <t>CARLOS MIGUEL</t>
  </si>
  <si>
    <t>RICARDEZ</t>
  </si>
  <si>
    <t>MENDOZA</t>
  </si>
  <si>
    <t>ILLIANA BERENICE</t>
  </si>
  <si>
    <t>RODRIGUEZ</t>
  </si>
  <si>
    <t>CHUMACERO</t>
  </si>
  <si>
    <t>LAURA</t>
  </si>
  <si>
    <t>NERIA</t>
  </si>
  <si>
    <t>MUÑOZ</t>
  </si>
  <si>
    <t>JUAN</t>
  </si>
  <si>
    <t>CAMPOS</t>
  </si>
  <si>
    <t>MANZANO</t>
  </si>
  <si>
    <t>JORGE</t>
  </si>
  <si>
    <t>DIAZ</t>
  </si>
  <si>
    <t>SANTIAGO</t>
  </si>
  <si>
    <t>FELIX</t>
  </si>
  <si>
    <t>SAMUEL ARMANDO</t>
  </si>
  <si>
    <t>DELGADO</t>
  </si>
  <si>
    <t>ESPINOSA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</si>
</sst>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2" fontId="0" fillId="0" borderId="0" xfId="0" applyNumberFormat="1"/>
    <xf numFmtId="16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37"/>
  <sheetViews>
    <sheetView tabSelected="1" topLeftCell="A2" workbookViewId="0">
      <selection activeCell="K33" sqref="K3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33.85546875" bestFit="1" customWidth="1"/>
    <col min="7" max="7" width="21.28515625" bestFit="1" customWidth="1"/>
    <col min="8" max="8" width="17.42578125" bestFit="1" customWidth="1"/>
    <col min="9" max="9" width="10.28515625" bestFit="1" customWidth="1"/>
    <col min="10" max="10" width="13.5703125" bestFit="1" customWidth="1"/>
    <col min="11" max="11" width="15.42578125" bestFit="1" customWidth="1"/>
    <col min="12" max="12" width="14" bestFit="1" customWidth="1"/>
    <col min="13" max="13" width="47.28515625" bestFit="1" customWidth="1"/>
    <col min="14" max="14" width="36.7109375" bestFit="1" customWidth="1"/>
    <col min="15" max="15" width="46.5703125" bestFit="1" customWidth="1"/>
    <col min="16" max="16" width="36"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17.5703125" bestFit="1" customWidth="1"/>
    <col min="32" max="32" width="20.140625" bestFit="1" customWidth="1"/>
    <col min="33" max="33" width="8" bestFit="1" customWidth="1"/>
  </cols>
  <sheetData>
    <row r="1" spans="1:33" hidden="1" x14ac:dyDescent="0.25">
      <c r="A1" t="s">
        <v>0</v>
      </c>
    </row>
    <row r="2" spans="1:33" x14ac:dyDescent="0.25">
      <c r="A2" s="7" t="s">
        <v>1</v>
      </c>
      <c r="B2" s="8"/>
      <c r="C2" s="8"/>
      <c r="D2" s="7" t="s">
        <v>2</v>
      </c>
      <c r="E2" s="8"/>
      <c r="F2" s="8"/>
      <c r="G2" s="7" t="s">
        <v>3</v>
      </c>
      <c r="H2" s="8"/>
      <c r="I2" s="8"/>
    </row>
    <row r="3" spans="1:33" x14ac:dyDescent="0.25">
      <c r="A3" s="9" t="s">
        <v>4</v>
      </c>
      <c r="B3" s="8"/>
      <c r="C3" s="8"/>
      <c r="D3" s="9" t="s">
        <v>5</v>
      </c>
      <c r="E3" s="8"/>
      <c r="F3" s="8"/>
      <c r="G3" s="9" t="s">
        <v>6</v>
      </c>
      <c r="H3" s="8"/>
      <c r="I3" s="8"/>
    </row>
    <row r="4" spans="1:33"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8</v>
      </c>
      <c r="AF4" t="s">
        <v>13</v>
      </c>
      <c r="AG4" t="s">
        <v>14</v>
      </c>
    </row>
    <row r="5" spans="1:3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row>
    <row r="6" spans="1:33" x14ac:dyDescent="0.25">
      <c r="A6" s="7" t="s">
        <v>48</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row>
    <row r="7" spans="1:33" ht="39" x14ac:dyDescent="0.25">
      <c r="A7" s="2" t="s">
        <v>49</v>
      </c>
      <c r="B7" s="2" t="s">
        <v>50</v>
      </c>
      <c r="C7" s="2" t="s">
        <v>51</v>
      </c>
      <c r="D7" s="2" t="s">
        <v>52</v>
      </c>
      <c r="E7" s="2" t="s">
        <v>53</v>
      </c>
      <c r="F7" s="2" t="s">
        <v>54</v>
      </c>
      <c r="G7" s="2" t="s">
        <v>55</v>
      </c>
      <c r="H7" s="2" t="s">
        <v>56</v>
      </c>
      <c r="I7" s="2" t="s">
        <v>57</v>
      </c>
      <c r="J7" s="2" t="s">
        <v>58</v>
      </c>
      <c r="K7" s="2" t="s">
        <v>59</v>
      </c>
      <c r="L7" s="2" t="s">
        <v>60</v>
      </c>
      <c r="M7" s="2" t="s">
        <v>61</v>
      </c>
      <c r="N7" s="2" t="s">
        <v>62</v>
      </c>
      <c r="O7" s="2" t="s">
        <v>63</v>
      </c>
      <c r="P7" s="2" t="s">
        <v>64</v>
      </c>
      <c r="Q7" s="2" t="s">
        <v>65</v>
      </c>
      <c r="R7" s="2" t="s">
        <v>66</v>
      </c>
      <c r="S7" s="2" t="s">
        <v>67</v>
      </c>
      <c r="T7" s="2" t="s">
        <v>68</v>
      </c>
      <c r="U7" s="2" t="s">
        <v>69</v>
      </c>
      <c r="V7" s="2" t="s">
        <v>70</v>
      </c>
      <c r="W7" s="2" t="s">
        <v>71</v>
      </c>
      <c r="X7" s="2" t="s">
        <v>72</v>
      </c>
      <c r="Y7" s="2" t="s">
        <v>73</v>
      </c>
      <c r="Z7" s="2" t="s">
        <v>74</v>
      </c>
      <c r="AA7" s="2" t="s">
        <v>75</v>
      </c>
      <c r="AB7" s="2" t="s">
        <v>76</v>
      </c>
      <c r="AC7" s="2" t="s">
        <v>77</v>
      </c>
      <c r="AD7" s="2" t="s">
        <v>78</v>
      </c>
      <c r="AE7" s="2" t="s">
        <v>79</v>
      </c>
      <c r="AF7" s="2" t="s">
        <v>80</v>
      </c>
      <c r="AG7" s="2" t="s">
        <v>81</v>
      </c>
    </row>
    <row r="8" spans="1:33" x14ac:dyDescent="0.25">
      <c r="A8">
        <v>2023</v>
      </c>
      <c r="B8" s="3">
        <v>44927</v>
      </c>
      <c r="C8" s="3">
        <v>45016</v>
      </c>
      <c r="D8" t="s">
        <v>86</v>
      </c>
      <c r="E8">
        <v>45</v>
      </c>
      <c r="F8" t="s">
        <v>226</v>
      </c>
      <c r="G8" s="5" t="s">
        <v>227</v>
      </c>
      <c r="H8" s="5" t="s">
        <v>227</v>
      </c>
      <c r="I8" t="s">
        <v>262</v>
      </c>
      <c r="J8" t="s">
        <v>263</v>
      </c>
      <c r="K8" t="s">
        <v>264</v>
      </c>
      <c r="L8" t="s">
        <v>94</v>
      </c>
      <c r="M8">
        <v>95327</v>
      </c>
      <c r="N8" t="s">
        <v>214</v>
      </c>
      <c r="O8">
        <v>70666</v>
      </c>
      <c r="P8" t="s">
        <v>214</v>
      </c>
      <c r="Q8" s="6" t="str">
        <f ca="1">HYPERLINK("#"&amp;CELL("direccion",Tabla_471065!A4),"1")</f>
        <v>1</v>
      </c>
      <c r="R8" s="6" t="str">
        <f ca="1">HYPERLINK("#"&amp;CELL("direccion",Tabla_471039!A4),"1")</f>
        <v>1</v>
      </c>
      <c r="S8" s="6" t="str">
        <f ca="1">HYPERLINK("#"&amp;CELL("direccion",Tabla_471067!A4),"1")</f>
        <v>1</v>
      </c>
      <c r="T8" s="6" t="str">
        <f ca="1">HYPERLINK("#"&amp;CELL("direccion",Tabla_471023!A4),"1")</f>
        <v>1</v>
      </c>
      <c r="U8" s="6" t="str">
        <f ca="1">HYPERLINK("#"&amp;CELL("direccion",Tabla_471047!A4),"1")</f>
        <v>1</v>
      </c>
      <c r="V8" s="6" t="str">
        <f ca="1">HYPERLINK("#"&amp;CELL("direccion",Tabla_471030!A4),"1")</f>
        <v>1</v>
      </c>
      <c r="W8" s="6" t="str">
        <f ca="1">HYPERLINK("#"&amp;CELL("direccion",Tabla_471041!A4),"1")</f>
        <v>1</v>
      </c>
      <c r="X8" s="6" t="str">
        <f ca="1">HYPERLINK("#"&amp;CELL("direccion",Tabla_471031!A4),"1")</f>
        <v>1</v>
      </c>
      <c r="Y8" s="6" t="str">
        <f ca="1">HYPERLINK("#"&amp;CELL("direccion",Tabla_471032!A4),"1")</f>
        <v>1</v>
      </c>
      <c r="Z8" s="6" t="str">
        <f ca="1">HYPERLINK("#"&amp;CELL("direccion",Tabla_471059!A4),"1")</f>
        <v>1</v>
      </c>
      <c r="AA8" s="6" t="str">
        <f ca="1">HYPERLINK("#"&amp;CELL("direccion",Tabla_471071!A4),"1")</f>
        <v>1</v>
      </c>
      <c r="AB8" s="6" t="str">
        <f ca="1">HYPERLINK("#"&amp;CELL("direccion",Tabla_471062!A4),"1")</f>
        <v>1</v>
      </c>
      <c r="AC8" s="6" t="str">
        <f ca="1">HYPERLINK("#"&amp;CELL("direccion",Tabla_471074!A4),"1")</f>
        <v>1</v>
      </c>
      <c r="AD8" t="s">
        <v>215</v>
      </c>
      <c r="AE8" s="3">
        <v>45033</v>
      </c>
      <c r="AF8" s="3">
        <v>45016</v>
      </c>
    </row>
    <row r="9" spans="1:33" x14ac:dyDescent="0.25">
      <c r="A9">
        <v>2023</v>
      </c>
      <c r="B9" s="3">
        <v>44927</v>
      </c>
      <c r="C9" s="3">
        <v>45016</v>
      </c>
      <c r="D9" t="s">
        <v>86</v>
      </c>
      <c r="E9">
        <v>24</v>
      </c>
      <c r="F9" t="s">
        <v>228</v>
      </c>
      <c r="G9" s="5" t="s">
        <v>229</v>
      </c>
      <c r="H9" s="5" t="s">
        <v>227</v>
      </c>
      <c r="I9" t="s">
        <v>265</v>
      </c>
      <c r="J9" t="s">
        <v>266</v>
      </c>
      <c r="K9" t="s">
        <v>267</v>
      </c>
      <c r="L9" t="s">
        <v>93</v>
      </c>
      <c r="M9">
        <v>22102</v>
      </c>
      <c r="N9" t="s">
        <v>214</v>
      </c>
      <c r="O9">
        <v>18376</v>
      </c>
      <c r="P9" t="s">
        <v>214</v>
      </c>
      <c r="Q9" s="6" t="str">
        <f ca="1">HYPERLINK("#"&amp;CELL("direccion",Tabla_471065!A5),"2")</f>
        <v>2</v>
      </c>
      <c r="R9" s="6" t="str">
        <f ca="1">HYPERLINK("#"&amp;CELL("direccion",Tabla_471039!A5),"2")</f>
        <v>2</v>
      </c>
      <c r="S9" s="6" t="str">
        <f ca="1">HYPERLINK("#"&amp;CELL("direccion",Tabla_471067!A5),"2")</f>
        <v>2</v>
      </c>
      <c r="T9" s="6" t="str">
        <f ca="1">HYPERLINK("#"&amp;CELL("direccion",Tabla_471023!A5),"2")</f>
        <v>2</v>
      </c>
      <c r="U9" s="6" t="str">
        <f ca="1">HYPERLINK("#"&amp;CELL("direccion",Tabla_471047!A5),"2")</f>
        <v>2</v>
      </c>
      <c r="V9" s="6" t="str">
        <f ca="1">HYPERLINK("#"&amp;CELL("direccion",Tabla_471030!A5),"2")</f>
        <v>2</v>
      </c>
      <c r="W9" s="6" t="str">
        <f ca="1">HYPERLINK("#"&amp;CELL("direccion",Tabla_471041!A5),"2")</f>
        <v>2</v>
      </c>
      <c r="X9" s="6" t="str">
        <f ca="1">HYPERLINK("#"&amp;CELL("direccion",Tabla_471031!A5),"2")</f>
        <v>2</v>
      </c>
      <c r="Y9" s="6" t="str">
        <f ca="1">HYPERLINK("#"&amp;CELL("direccion",Tabla_471032!A5),"2")</f>
        <v>2</v>
      </c>
      <c r="Z9" s="6" t="str">
        <f ca="1">HYPERLINK("#"&amp;CELL("direccion",Tabla_471059!A5),"2")</f>
        <v>2</v>
      </c>
      <c r="AA9" s="6" t="str">
        <f ca="1">HYPERLINK("#"&amp;CELL("direccion",Tabla_471071!A5),"2")</f>
        <v>2</v>
      </c>
      <c r="AB9" s="6" t="str">
        <f ca="1">HYPERLINK("#"&amp;CELL("direccion",Tabla_471062!A5),"2")</f>
        <v>2</v>
      </c>
      <c r="AC9" s="6" t="str">
        <f ca="1">HYPERLINK("#"&amp;CELL("direccion",Tabla_471074!A5),"2")</f>
        <v>2</v>
      </c>
      <c r="AD9" t="s">
        <v>215</v>
      </c>
      <c r="AE9" s="3">
        <v>45033</v>
      </c>
      <c r="AF9" s="3">
        <v>45016</v>
      </c>
    </row>
    <row r="10" spans="1:33" x14ac:dyDescent="0.25">
      <c r="A10">
        <v>2023</v>
      </c>
      <c r="B10" s="3">
        <v>44927</v>
      </c>
      <c r="C10" s="3">
        <v>45016</v>
      </c>
      <c r="D10" t="s">
        <v>86</v>
      </c>
      <c r="E10">
        <v>29</v>
      </c>
      <c r="F10" t="s">
        <v>230</v>
      </c>
      <c r="G10" s="5" t="s">
        <v>231</v>
      </c>
      <c r="H10" s="5" t="s">
        <v>227</v>
      </c>
      <c r="I10" t="s">
        <v>268</v>
      </c>
      <c r="J10" t="s">
        <v>269</v>
      </c>
      <c r="K10" t="s">
        <v>270</v>
      </c>
      <c r="L10" t="s">
        <v>94</v>
      </c>
      <c r="M10">
        <v>35248</v>
      </c>
      <c r="N10" t="s">
        <v>214</v>
      </c>
      <c r="O10">
        <v>28527</v>
      </c>
      <c r="P10" t="s">
        <v>214</v>
      </c>
      <c r="Q10" s="6" t="str">
        <f ca="1">HYPERLINK("#"&amp;CELL("direccion",Tabla_471065!A6),"3")</f>
        <v>3</v>
      </c>
      <c r="R10" s="6" t="str">
        <f ca="1">HYPERLINK("#"&amp;CELL("direccion",Tabla_471039!A6),"3")</f>
        <v>3</v>
      </c>
      <c r="S10" s="6" t="str">
        <f ca="1">HYPERLINK("#"&amp;CELL("direccion",Tabla_471067!A6),"3")</f>
        <v>3</v>
      </c>
      <c r="T10" s="6" t="str">
        <f ca="1">HYPERLINK("#"&amp;CELL("direccion",Tabla_471023!A6),"3")</f>
        <v>3</v>
      </c>
      <c r="U10" s="6" t="str">
        <f ca="1">HYPERLINK("#"&amp;CELL("direccion",Tabla_471047!A6),"3")</f>
        <v>3</v>
      </c>
      <c r="V10" s="6" t="str">
        <f ca="1">HYPERLINK("#"&amp;CELL("direccion",Tabla_471030!A6),"3")</f>
        <v>3</v>
      </c>
      <c r="W10" s="6" t="str">
        <f ca="1">HYPERLINK("#"&amp;CELL("direccion",Tabla_471041!A6),"3")</f>
        <v>3</v>
      </c>
      <c r="X10" s="6" t="str">
        <f ca="1">HYPERLINK("#"&amp;CELL("direccion",Tabla_471031!A6),"3")</f>
        <v>3</v>
      </c>
      <c r="Y10" s="6" t="str">
        <f ca="1">HYPERLINK("#"&amp;CELL("direccion",Tabla_471032!A6),"3")</f>
        <v>3</v>
      </c>
      <c r="Z10" s="6" t="str">
        <f ca="1">HYPERLINK("#"&amp;CELL("direccion",Tabla_471059!A6),"3")</f>
        <v>3</v>
      </c>
      <c r="AA10" s="6" t="str">
        <f ca="1">HYPERLINK("#"&amp;CELL("direccion",Tabla_471071!A6),"3")</f>
        <v>3</v>
      </c>
      <c r="AB10" s="6" t="str">
        <f ca="1">HYPERLINK("#"&amp;CELL("direccion",Tabla_471062!A6),"3")</f>
        <v>3</v>
      </c>
      <c r="AC10" s="6" t="str">
        <f ca="1">HYPERLINK("#"&amp;CELL("direccion",Tabla_471074!A6),"3")</f>
        <v>3</v>
      </c>
      <c r="AD10" t="s">
        <v>215</v>
      </c>
      <c r="AE10" s="3">
        <v>45033</v>
      </c>
      <c r="AF10" s="3">
        <v>45016</v>
      </c>
    </row>
    <row r="11" spans="1:33" x14ac:dyDescent="0.25">
      <c r="A11">
        <v>2023</v>
      </c>
      <c r="B11" s="3">
        <v>44927</v>
      </c>
      <c r="C11" s="3">
        <v>45016</v>
      </c>
      <c r="D11" t="s">
        <v>86</v>
      </c>
      <c r="E11">
        <v>29</v>
      </c>
      <c r="F11" t="s">
        <v>230</v>
      </c>
      <c r="G11" s="5" t="s">
        <v>232</v>
      </c>
      <c r="H11" s="5" t="s">
        <v>227</v>
      </c>
      <c r="I11" t="s">
        <v>271</v>
      </c>
      <c r="J11" t="s">
        <v>272</v>
      </c>
      <c r="K11" t="s">
        <v>273</v>
      </c>
      <c r="L11" t="s">
        <v>93</v>
      </c>
      <c r="M11">
        <v>35248</v>
      </c>
      <c r="N11" t="s">
        <v>214</v>
      </c>
      <c r="O11">
        <v>28527</v>
      </c>
      <c r="P11" t="s">
        <v>214</v>
      </c>
      <c r="Q11" s="6" t="str">
        <f ca="1">HYPERLINK("#"&amp;CELL("direccion",Tabla_471065!A7),"4")</f>
        <v>4</v>
      </c>
      <c r="R11" s="6" t="str">
        <f ca="1">HYPERLINK("#"&amp;CELL("direccion",Tabla_471039!A7),"4")</f>
        <v>4</v>
      </c>
      <c r="S11" s="6" t="str">
        <f ca="1">HYPERLINK("#"&amp;CELL("direccion",Tabla_471067!A7),"4")</f>
        <v>4</v>
      </c>
      <c r="T11" s="6" t="str">
        <f ca="1">HYPERLINK("#"&amp;CELL("direccion",Tabla_471023!A7),"4")</f>
        <v>4</v>
      </c>
      <c r="U11" s="6" t="str">
        <f ca="1">HYPERLINK("#"&amp;CELL("direccion",Tabla_471047!A7),"4")</f>
        <v>4</v>
      </c>
      <c r="V11" s="6" t="str">
        <f ca="1">HYPERLINK("#"&amp;CELL("direccion",Tabla_471030!A7),"4")</f>
        <v>4</v>
      </c>
      <c r="W11" s="6" t="str">
        <f ca="1">HYPERLINK("#"&amp;CELL("direccion",Tabla_471041!A7),"4")</f>
        <v>4</v>
      </c>
      <c r="X11" s="6" t="str">
        <f ca="1">HYPERLINK("#"&amp;CELL("direccion",Tabla_471031!A7),"4")</f>
        <v>4</v>
      </c>
      <c r="Y11" s="6" t="str">
        <f ca="1">HYPERLINK("#"&amp;CELL("direccion",Tabla_471032!A7),"4")</f>
        <v>4</v>
      </c>
      <c r="Z11" s="6" t="str">
        <f ca="1">HYPERLINK("#"&amp;CELL("direccion",Tabla_471059!A7),"4")</f>
        <v>4</v>
      </c>
      <c r="AA11" s="6" t="str">
        <f ca="1">HYPERLINK("#"&amp;CELL("direccion",Tabla_471071!A7),"4")</f>
        <v>4</v>
      </c>
      <c r="AB11" s="6" t="str">
        <f ca="1">HYPERLINK("#"&amp;CELL("direccion",Tabla_471062!A7),"4")</f>
        <v>4</v>
      </c>
      <c r="AC11" s="6" t="str">
        <f ca="1">HYPERLINK("#"&amp;CELL("direccion",Tabla_471074!A7),"4")</f>
        <v>4</v>
      </c>
      <c r="AD11" t="s">
        <v>215</v>
      </c>
      <c r="AE11" s="3">
        <v>45033</v>
      </c>
      <c r="AF11" s="3">
        <v>45016</v>
      </c>
    </row>
    <row r="12" spans="1:33" x14ac:dyDescent="0.25">
      <c r="A12">
        <v>2023</v>
      </c>
      <c r="B12" s="3">
        <v>44927</v>
      </c>
      <c r="C12" s="3">
        <v>45016</v>
      </c>
      <c r="D12" t="s">
        <v>86</v>
      </c>
      <c r="E12">
        <v>29</v>
      </c>
      <c r="F12" t="s">
        <v>230</v>
      </c>
      <c r="G12" s="5" t="s">
        <v>233</v>
      </c>
      <c r="H12" s="5" t="s">
        <v>227</v>
      </c>
      <c r="I12" t="s">
        <v>274</v>
      </c>
      <c r="J12" t="s">
        <v>275</v>
      </c>
      <c r="K12" t="s">
        <v>276</v>
      </c>
      <c r="L12" t="s">
        <v>93</v>
      </c>
      <c r="M12">
        <v>35248</v>
      </c>
      <c r="N12" t="s">
        <v>214</v>
      </c>
      <c r="O12">
        <v>28527</v>
      </c>
      <c r="P12" t="s">
        <v>214</v>
      </c>
      <c r="Q12" s="6" t="str">
        <f ca="1">HYPERLINK("#"&amp;CELL("direccion",Tabla_471065!A8),"5")</f>
        <v>5</v>
      </c>
      <c r="R12" s="6" t="str">
        <f ca="1">HYPERLINK("#"&amp;CELL("direccion",Tabla_471039!A8),"5")</f>
        <v>5</v>
      </c>
      <c r="S12" s="6" t="str">
        <f ca="1">HYPERLINK("#"&amp;CELL("direccion",Tabla_471067!A8),"5")</f>
        <v>5</v>
      </c>
      <c r="T12" s="6" t="str">
        <f ca="1">HYPERLINK("#"&amp;CELL("direccion",Tabla_471023!A8),"5")</f>
        <v>5</v>
      </c>
      <c r="U12" s="6" t="str">
        <f ca="1">HYPERLINK("#"&amp;CELL("direccion",Tabla_471047!A8),"5")</f>
        <v>5</v>
      </c>
      <c r="V12" s="6" t="str">
        <f ca="1">HYPERLINK("#"&amp;CELL("direccion",Tabla_471030!A8),"5")</f>
        <v>5</v>
      </c>
      <c r="W12" s="6" t="str">
        <f ca="1">HYPERLINK("#"&amp;CELL("direccion",Tabla_471041!A8),"5")</f>
        <v>5</v>
      </c>
      <c r="X12" s="6" t="str">
        <f ca="1">HYPERLINK("#"&amp;CELL("direccion",Tabla_471031!A8),"5")</f>
        <v>5</v>
      </c>
      <c r="Y12" s="6" t="str">
        <f ca="1">HYPERLINK("#"&amp;CELL("direccion",Tabla_471032!A8),"5")</f>
        <v>5</v>
      </c>
      <c r="Z12" s="6" t="str">
        <f ca="1">HYPERLINK("#"&amp;CELL("direccion",Tabla_471059!A8),"5")</f>
        <v>5</v>
      </c>
      <c r="AA12" s="6" t="str">
        <f ca="1">HYPERLINK("#"&amp;CELL("direccion",Tabla_471071!A8),"5")</f>
        <v>5</v>
      </c>
      <c r="AB12" s="6" t="str">
        <f ca="1">HYPERLINK("#"&amp;CELL("direccion",Tabla_471062!A8),"5")</f>
        <v>5</v>
      </c>
      <c r="AC12" s="6" t="str">
        <f ca="1">HYPERLINK("#"&amp;CELL("direccion",Tabla_471074!A8),"5")</f>
        <v>5</v>
      </c>
      <c r="AD12" t="s">
        <v>215</v>
      </c>
      <c r="AE12" s="3">
        <v>45033</v>
      </c>
      <c r="AF12" s="3">
        <v>45016</v>
      </c>
    </row>
    <row r="13" spans="1:33" x14ac:dyDescent="0.25">
      <c r="A13">
        <v>2023</v>
      </c>
      <c r="B13" s="3">
        <v>44927</v>
      </c>
      <c r="C13" s="3">
        <v>45016</v>
      </c>
      <c r="D13" t="s">
        <v>86</v>
      </c>
      <c r="E13">
        <v>29</v>
      </c>
      <c r="F13" t="s">
        <v>230</v>
      </c>
      <c r="G13" s="5" t="s">
        <v>234</v>
      </c>
      <c r="H13" s="5" t="s">
        <v>227</v>
      </c>
      <c r="I13" t="s">
        <v>277</v>
      </c>
      <c r="J13" t="s">
        <v>278</v>
      </c>
      <c r="K13" t="s">
        <v>279</v>
      </c>
      <c r="L13" t="s">
        <v>94</v>
      </c>
      <c r="M13">
        <v>35248</v>
      </c>
      <c r="N13" t="s">
        <v>214</v>
      </c>
      <c r="O13">
        <v>28527</v>
      </c>
      <c r="P13" t="s">
        <v>214</v>
      </c>
      <c r="Q13" s="6" t="str">
        <f ca="1">HYPERLINK("#"&amp;CELL("direccion",Tabla_471065!A9),"6")</f>
        <v>6</v>
      </c>
      <c r="R13" s="6" t="str">
        <f ca="1">HYPERLINK("#"&amp;CELL("direccion",Tabla_471039!A9),"6")</f>
        <v>6</v>
      </c>
      <c r="S13" s="6" t="str">
        <f ca="1">HYPERLINK("#"&amp;CELL("direccion",Tabla_471067!A9),"6")</f>
        <v>6</v>
      </c>
      <c r="T13" s="6" t="str">
        <f ca="1">HYPERLINK("#"&amp;CELL("direccion",Tabla_471023!A9),"6")</f>
        <v>6</v>
      </c>
      <c r="U13" s="6" t="str">
        <f ca="1">HYPERLINK("#"&amp;CELL("direccion",Tabla_471047!A9),"6")</f>
        <v>6</v>
      </c>
      <c r="V13" s="6" t="str">
        <f ca="1">HYPERLINK("#"&amp;CELL("direccion",Tabla_471030!A9),"6")</f>
        <v>6</v>
      </c>
      <c r="W13" s="6" t="str">
        <f ca="1">HYPERLINK("#"&amp;CELL("direccion",Tabla_471041!A9),"6")</f>
        <v>6</v>
      </c>
      <c r="X13" s="6" t="str">
        <f ca="1">HYPERLINK("#"&amp;CELL("direccion",Tabla_471031!A9),"6")</f>
        <v>6</v>
      </c>
      <c r="Y13" s="6" t="str">
        <f ca="1">HYPERLINK("#"&amp;CELL("direccion",Tabla_471032!A9),"6")</f>
        <v>6</v>
      </c>
      <c r="Z13" s="6" t="str">
        <f ca="1">HYPERLINK("#"&amp;CELL("direccion",Tabla_471059!A9),"6")</f>
        <v>6</v>
      </c>
      <c r="AA13" s="6" t="str">
        <f ca="1">HYPERLINK("#"&amp;CELL("direccion",Tabla_471071!A9),"6")</f>
        <v>6</v>
      </c>
      <c r="AB13" s="6" t="str">
        <f ca="1">HYPERLINK("#"&amp;CELL("direccion",Tabla_471062!A9),"6")</f>
        <v>6</v>
      </c>
      <c r="AC13" s="6" t="str">
        <f ca="1">HYPERLINK("#"&amp;CELL("direccion",Tabla_471074!A9),"6")</f>
        <v>6</v>
      </c>
      <c r="AD13" t="s">
        <v>215</v>
      </c>
      <c r="AE13" s="3">
        <v>45033</v>
      </c>
      <c r="AF13" s="3">
        <v>45016</v>
      </c>
    </row>
    <row r="14" spans="1:33" x14ac:dyDescent="0.25">
      <c r="A14">
        <v>2023</v>
      </c>
      <c r="B14" s="3">
        <v>44927</v>
      </c>
      <c r="C14" s="3">
        <v>45016</v>
      </c>
      <c r="D14" t="s">
        <v>86</v>
      </c>
      <c r="E14">
        <v>40</v>
      </c>
      <c r="F14" t="s">
        <v>235</v>
      </c>
      <c r="G14" s="5" t="s">
        <v>236</v>
      </c>
      <c r="H14" s="5" t="s">
        <v>227</v>
      </c>
      <c r="I14" t="s">
        <v>280</v>
      </c>
      <c r="J14" t="s">
        <v>266</v>
      </c>
      <c r="K14" t="s">
        <v>281</v>
      </c>
      <c r="L14" t="s">
        <v>93</v>
      </c>
      <c r="M14">
        <v>59687</v>
      </c>
      <c r="N14" t="s">
        <v>214</v>
      </c>
      <c r="O14">
        <v>46244</v>
      </c>
      <c r="P14" t="s">
        <v>214</v>
      </c>
      <c r="Q14" s="6" t="str">
        <f ca="1">HYPERLINK("#"&amp;CELL("direccion",Tabla_471065!A10),"7")</f>
        <v>7</v>
      </c>
      <c r="R14" s="6" t="str">
        <f ca="1">HYPERLINK("#"&amp;CELL("direccion",Tabla_471039!A10),"7")</f>
        <v>7</v>
      </c>
      <c r="S14" s="6" t="str">
        <f ca="1">HYPERLINK("#"&amp;CELL("direccion",Tabla_471067!A10),"7")</f>
        <v>7</v>
      </c>
      <c r="T14" s="6" t="str">
        <f ca="1">HYPERLINK("#"&amp;CELL("direccion",Tabla_471023!A10),"7")</f>
        <v>7</v>
      </c>
      <c r="U14" s="6" t="str">
        <f ca="1">HYPERLINK("#"&amp;CELL("direccion",Tabla_471047!A10),"7")</f>
        <v>7</v>
      </c>
      <c r="V14" s="6" t="str">
        <f ca="1">HYPERLINK("#"&amp;CELL("direccion",Tabla_471030!A10),"7")</f>
        <v>7</v>
      </c>
      <c r="W14" s="6" t="str">
        <f ca="1">HYPERLINK("#"&amp;CELL("direccion",Tabla_471041!A10),"7")</f>
        <v>7</v>
      </c>
      <c r="X14" s="6" t="str">
        <f ca="1">HYPERLINK("#"&amp;CELL("direccion",Tabla_471031!A10),"7")</f>
        <v>7</v>
      </c>
      <c r="Y14" s="6" t="str">
        <f ca="1">HYPERLINK("#"&amp;CELL("direccion",Tabla_471032!A10),"7")</f>
        <v>7</v>
      </c>
      <c r="Z14" s="6" t="str">
        <f ca="1">HYPERLINK("#"&amp;CELL("direccion",Tabla_471059!A10),"7")</f>
        <v>7</v>
      </c>
      <c r="AA14" s="6" t="str">
        <f ca="1">HYPERLINK("#"&amp;CELL("direccion",Tabla_471071!A10),"7")</f>
        <v>7</v>
      </c>
      <c r="AB14" s="6" t="str">
        <f ca="1">HYPERLINK("#"&amp;CELL("direccion",Tabla_471062!A10),"7")</f>
        <v>7</v>
      </c>
      <c r="AC14" s="6" t="str">
        <f ca="1">HYPERLINK("#"&amp;CELL("direccion",Tabla_471074!A10),"7")</f>
        <v>7</v>
      </c>
      <c r="AD14" t="s">
        <v>215</v>
      </c>
      <c r="AE14" s="3">
        <v>45033</v>
      </c>
      <c r="AF14" s="3">
        <v>45016</v>
      </c>
    </row>
    <row r="15" spans="1:33" x14ac:dyDescent="0.25">
      <c r="A15">
        <v>2023</v>
      </c>
      <c r="B15" s="3">
        <v>44927</v>
      </c>
      <c r="C15" s="3">
        <v>45016</v>
      </c>
      <c r="D15" t="s">
        <v>86</v>
      </c>
      <c r="E15">
        <v>29</v>
      </c>
      <c r="F15" t="s">
        <v>230</v>
      </c>
      <c r="G15" s="5" t="s">
        <v>237</v>
      </c>
      <c r="H15" s="5" t="s">
        <v>227</v>
      </c>
      <c r="I15" t="s">
        <v>282</v>
      </c>
      <c r="J15" t="s">
        <v>283</v>
      </c>
      <c r="K15" t="s">
        <v>284</v>
      </c>
      <c r="L15" t="s">
        <v>94</v>
      </c>
      <c r="M15">
        <v>35248</v>
      </c>
      <c r="N15" t="s">
        <v>214</v>
      </c>
      <c r="O15">
        <v>28527</v>
      </c>
      <c r="P15" t="s">
        <v>214</v>
      </c>
      <c r="Q15" s="6" t="str">
        <f ca="1">HYPERLINK("#"&amp;CELL("direccion",Tabla_471065!A11),"8")</f>
        <v>8</v>
      </c>
      <c r="R15" s="6" t="str">
        <f ca="1">HYPERLINK("#"&amp;CELL("direccion",Tabla_471039!A11),"8")</f>
        <v>8</v>
      </c>
      <c r="S15" s="6" t="str">
        <f ca="1">HYPERLINK("#"&amp;CELL("direccion",Tabla_471067!A11),"8")</f>
        <v>8</v>
      </c>
      <c r="T15" s="6" t="str">
        <f ca="1">HYPERLINK("#"&amp;CELL("direccion",Tabla_471023!A11),"8")</f>
        <v>8</v>
      </c>
      <c r="U15" s="6" t="str">
        <f ca="1">HYPERLINK("#"&amp;CELL("direccion",Tabla_471047!A11),"8")</f>
        <v>8</v>
      </c>
      <c r="V15" s="6" t="str">
        <f ca="1">HYPERLINK("#"&amp;CELL("direccion",Tabla_471030!A11),"8")</f>
        <v>8</v>
      </c>
      <c r="W15" s="6" t="str">
        <f ca="1">HYPERLINK("#"&amp;CELL("direccion",Tabla_471041!A11),"8")</f>
        <v>8</v>
      </c>
      <c r="X15" s="6" t="str">
        <f ca="1">HYPERLINK("#"&amp;CELL("direccion",Tabla_471031!A11),"8")</f>
        <v>8</v>
      </c>
      <c r="Y15" s="6" t="str">
        <f ca="1">HYPERLINK("#"&amp;CELL("direccion",Tabla_471032!A11),"8")</f>
        <v>8</v>
      </c>
      <c r="Z15" s="6" t="str">
        <f ca="1">HYPERLINK("#"&amp;CELL("direccion",Tabla_471059!A11),"8")</f>
        <v>8</v>
      </c>
      <c r="AA15" s="6" t="str">
        <f ca="1">HYPERLINK("#"&amp;CELL("direccion",Tabla_471071!A11),"8")</f>
        <v>8</v>
      </c>
      <c r="AB15" s="6" t="str">
        <f ca="1">HYPERLINK("#"&amp;CELL("direccion",Tabla_471062!A11),"8")</f>
        <v>8</v>
      </c>
      <c r="AC15" s="6" t="str">
        <f ca="1">HYPERLINK("#"&amp;CELL("direccion",Tabla_471074!A11),"8")</f>
        <v>8</v>
      </c>
      <c r="AD15" t="s">
        <v>215</v>
      </c>
      <c r="AE15" s="3">
        <v>45033</v>
      </c>
      <c r="AF15" s="3">
        <v>45016</v>
      </c>
    </row>
    <row r="16" spans="1:33" x14ac:dyDescent="0.25">
      <c r="A16">
        <v>2023</v>
      </c>
      <c r="B16" s="3">
        <v>44927</v>
      </c>
      <c r="C16" s="3">
        <v>45016</v>
      </c>
      <c r="D16" t="s">
        <v>86</v>
      </c>
      <c r="E16">
        <v>25</v>
      </c>
      <c r="F16" t="s">
        <v>238</v>
      </c>
      <c r="G16" s="5" t="s">
        <v>239</v>
      </c>
      <c r="H16" s="5" t="s">
        <v>227</v>
      </c>
      <c r="I16" t="s">
        <v>285</v>
      </c>
      <c r="J16" t="s">
        <v>285</v>
      </c>
      <c r="K16" t="s">
        <v>285</v>
      </c>
      <c r="M16">
        <v>0</v>
      </c>
      <c r="N16" t="s">
        <v>214</v>
      </c>
      <c r="O16">
        <v>0</v>
      </c>
      <c r="P16" t="s">
        <v>214</v>
      </c>
      <c r="Q16" s="6" t="str">
        <f ca="1">HYPERLINK("#"&amp;CELL("direccion",Tabla_471065!A12),"9")</f>
        <v>9</v>
      </c>
      <c r="R16" s="6" t="str">
        <f ca="1">HYPERLINK("#"&amp;CELL("direccion",Tabla_471039!A12),"9")</f>
        <v>9</v>
      </c>
      <c r="S16" s="6" t="str">
        <f ca="1">HYPERLINK("#"&amp;CELL("direccion",Tabla_471067!A12),"9")</f>
        <v>9</v>
      </c>
      <c r="T16" s="6" t="str">
        <f ca="1">HYPERLINK("#"&amp;CELL("direccion",Tabla_471023!A12),"9")</f>
        <v>9</v>
      </c>
      <c r="U16" s="6" t="str">
        <f ca="1">HYPERLINK("#"&amp;CELL("direccion",Tabla_471047!A12),"9")</f>
        <v>9</v>
      </c>
      <c r="V16" s="6" t="str">
        <f ca="1">HYPERLINK("#"&amp;CELL("direccion",Tabla_471030!A12),"9")</f>
        <v>9</v>
      </c>
      <c r="W16" s="6" t="str">
        <f ca="1">HYPERLINK("#"&amp;CELL("direccion",Tabla_471041!A12),"9")</f>
        <v>9</v>
      </c>
      <c r="X16" s="6" t="str">
        <f ca="1">HYPERLINK("#"&amp;CELL("direccion",Tabla_471031!A12),"9")</f>
        <v>9</v>
      </c>
      <c r="Y16" s="6" t="str">
        <f ca="1">HYPERLINK("#"&amp;CELL("direccion",Tabla_471032!A12),"9")</f>
        <v>9</v>
      </c>
      <c r="Z16" s="6" t="str">
        <f ca="1">HYPERLINK("#"&amp;CELL("direccion",Tabla_471059!A12),"9")</f>
        <v>9</v>
      </c>
      <c r="AA16" s="6" t="str">
        <f ca="1">HYPERLINK("#"&amp;CELL("direccion",Tabla_471071!A12),"9")</f>
        <v>9</v>
      </c>
      <c r="AB16" s="6" t="str">
        <f ca="1">HYPERLINK("#"&amp;CELL("direccion",Tabla_471062!A12),"9")</f>
        <v>9</v>
      </c>
      <c r="AC16" s="6" t="str">
        <f ca="1">HYPERLINK("#"&amp;CELL("direccion",Tabla_471074!A12),"9")</f>
        <v>9</v>
      </c>
      <c r="AD16" t="s">
        <v>215</v>
      </c>
      <c r="AE16" s="3">
        <v>45033</v>
      </c>
      <c r="AF16" s="3">
        <v>45016</v>
      </c>
    </row>
    <row r="17" spans="1:32" x14ac:dyDescent="0.25">
      <c r="A17">
        <v>2023</v>
      </c>
      <c r="B17" s="3">
        <v>44927</v>
      </c>
      <c r="C17" s="3">
        <v>45016</v>
      </c>
      <c r="D17" t="s">
        <v>86</v>
      </c>
      <c r="E17">
        <v>23</v>
      </c>
      <c r="F17" t="s">
        <v>240</v>
      </c>
      <c r="G17" s="5" t="s">
        <v>241</v>
      </c>
      <c r="H17" s="5" t="s">
        <v>227</v>
      </c>
      <c r="I17" t="s">
        <v>286</v>
      </c>
      <c r="J17" t="s">
        <v>287</v>
      </c>
      <c r="K17" t="s">
        <v>288</v>
      </c>
      <c r="L17" t="s">
        <v>93</v>
      </c>
      <c r="M17">
        <v>19528</v>
      </c>
      <c r="N17" t="s">
        <v>214</v>
      </c>
      <c r="O17">
        <v>16375</v>
      </c>
      <c r="P17" t="s">
        <v>214</v>
      </c>
      <c r="Q17" s="6" t="str">
        <f ca="1">HYPERLINK("#"&amp;CELL("direccion",Tabla_471065!A13),"10")</f>
        <v>10</v>
      </c>
      <c r="R17" s="6" t="str">
        <f ca="1">HYPERLINK("#"&amp;CELL("direccion",Tabla_471039!A13),"10")</f>
        <v>10</v>
      </c>
      <c r="S17" s="6" t="str">
        <f ca="1">HYPERLINK("#"&amp;CELL("direccion",Tabla_471067!A13),"10")</f>
        <v>10</v>
      </c>
      <c r="T17" s="6" t="str">
        <f ca="1">HYPERLINK("#"&amp;CELL("direccion",Tabla_471023!A13),"10")</f>
        <v>10</v>
      </c>
      <c r="U17" s="6" t="str">
        <f ca="1">HYPERLINK("#"&amp;CELL("direccion",Tabla_471047!A13),"10")</f>
        <v>10</v>
      </c>
      <c r="V17" s="6" t="str">
        <f ca="1">HYPERLINK("#"&amp;CELL("direccion",Tabla_471030!A13),"10")</f>
        <v>10</v>
      </c>
      <c r="W17" s="6" t="str">
        <f ca="1">HYPERLINK("#"&amp;CELL("direccion",Tabla_471041!A13),"10")</f>
        <v>10</v>
      </c>
      <c r="X17" s="6" t="str">
        <f ca="1">HYPERLINK("#"&amp;CELL("direccion",Tabla_471031!A13),"10")</f>
        <v>10</v>
      </c>
      <c r="Y17" s="6" t="str">
        <f ca="1">HYPERLINK("#"&amp;CELL("direccion",Tabla_471032!A13),"10")</f>
        <v>10</v>
      </c>
      <c r="Z17" s="6" t="str">
        <f ca="1">HYPERLINK("#"&amp;CELL("direccion",Tabla_471059!A13),"10")</f>
        <v>10</v>
      </c>
      <c r="AA17" s="6" t="str">
        <f ca="1">HYPERLINK("#"&amp;CELL("direccion",Tabla_471071!A13),"10")</f>
        <v>10</v>
      </c>
      <c r="AB17" s="6" t="str">
        <f ca="1">HYPERLINK("#"&amp;CELL("direccion",Tabla_471062!A13),"10")</f>
        <v>10</v>
      </c>
      <c r="AC17" s="6" t="str">
        <f ca="1">HYPERLINK("#"&amp;CELL("direccion",Tabla_471074!A13),"10")</f>
        <v>10</v>
      </c>
      <c r="AD17" t="s">
        <v>215</v>
      </c>
      <c r="AE17" s="3">
        <v>45033</v>
      </c>
      <c r="AF17" s="3">
        <v>45016</v>
      </c>
    </row>
    <row r="18" spans="1:32" x14ac:dyDescent="0.25">
      <c r="A18">
        <v>2023</v>
      </c>
      <c r="B18" s="3">
        <v>44927</v>
      </c>
      <c r="C18" s="3">
        <v>45016</v>
      </c>
      <c r="D18" t="s">
        <v>86</v>
      </c>
      <c r="E18">
        <v>29</v>
      </c>
      <c r="F18" t="s">
        <v>230</v>
      </c>
      <c r="G18" s="5" t="s">
        <v>242</v>
      </c>
      <c r="H18" s="5" t="s">
        <v>227</v>
      </c>
      <c r="I18" t="s">
        <v>289</v>
      </c>
      <c r="J18" t="s">
        <v>290</v>
      </c>
      <c r="K18" t="s">
        <v>291</v>
      </c>
      <c r="L18" t="s">
        <v>94</v>
      </c>
      <c r="M18">
        <v>35248</v>
      </c>
      <c r="N18" t="s">
        <v>214</v>
      </c>
      <c r="O18">
        <v>28527</v>
      </c>
      <c r="P18" t="s">
        <v>214</v>
      </c>
      <c r="Q18" s="6" t="str">
        <f ca="1">HYPERLINK("#"&amp;CELL("direccion",Tabla_471065!A14),"11")</f>
        <v>11</v>
      </c>
      <c r="R18" s="6" t="str">
        <f ca="1">HYPERLINK("#"&amp;CELL("direccion",Tabla_471039!A14),"11")</f>
        <v>11</v>
      </c>
      <c r="S18" s="6" t="str">
        <f ca="1">HYPERLINK("#"&amp;CELL("direccion",Tabla_471067!A14),"11")</f>
        <v>11</v>
      </c>
      <c r="T18" s="6" t="str">
        <f ca="1">HYPERLINK("#"&amp;CELL("direccion",Tabla_471023!A14),"11")</f>
        <v>11</v>
      </c>
      <c r="U18" s="6" t="str">
        <f ca="1">HYPERLINK("#"&amp;CELL("direccion",Tabla_471047!A14),"11")</f>
        <v>11</v>
      </c>
      <c r="V18" s="6" t="str">
        <f ca="1">HYPERLINK("#"&amp;CELL("direccion",Tabla_471030!A14),"11")</f>
        <v>11</v>
      </c>
      <c r="W18" s="6" t="str">
        <f ca="1">HYPERLINK("#"&amp;CELL("direccion",Tabla_471041!A14),"11")</f>
        <v>11</v>
      </c>
      <c r="X18" s="6" t="str">
        <f ca="1">HYPERLINK("#"&amp;CELL("direccion",Tabla_471031!A14),"11")</f>
        <v>11</v>
      </c>
      <c r="Y18" s="6" t="str">
        <f ca="1">HYPERLINK("#"&amp;CELL("direccion",Tabla_471032!A14),"11")</f>
        <v>11</v>
      </c>
      <c r="Z18" s="6" t="str">
        <f ca="1">HYPERLINK("#"&amp;CELL("direccion",Tabla_471059!A14),"11")</f>
        <v>11</v>
      </c>
      <c r="AA18" s="6" t="str">
        <f ca="1">HYPERLINK("#"&amp;CELL("direccion",Tabla_471071!A14),"11")</f>
        <v>11</v>
      </c>
      <c r="AB18" s="6" t="str">
        <f ca="1">HYPERLINK("#"&amp;CELL("direccion",Tabla_471062!A14),"11")</f>
        <v>11</v>
      </c>
      <c r="AC18" s="6" t="str">
        <f ca="1">HYPERLINK("#"&amp;CELL("direccion",Tabla_471074!A14),"11")</f>
        <v>11</v>
      </c>
      <c r="AD18" t="s">
        <v>215</v>
      </c>
      <c r="AE18" s="3">
        <v>45033</v>
      </c>
      <c r="AF18" s="3">
        <v>45016</v>
      </c>
    </row>
    <row r="19" spans="1:32" x14ac:dyDescent="0.25">
      <c r="A19">
        <v>2023</v>
      </c>
      <c r="B19" s="3">
        <v>44927</v>
      </c>
      <c r="C19" s="3">
        <v>45016</v>
      </c>
      <c r="D19" t="s">
        <v>86</v>
      </c>
      <c r="E19">
        <v>25</v>
      </c>
      <c r="F19" t="s">
        <v>238</v>
      </c>
      <c r="G19" s="5" t="s">
        <v>243</v>
      </c>
      <c r="H19" s="5" t="s">
        <v>227</v>
      </c>
      <c r="I19" t="s">
        <v>292</v>
      </c>
      <c r="J19" t="s">
        <v>293</v>
      </c>
      <c r="K19" t="s">
        <v>294</v>
      </c>
      <c r="L19" t="s">
        <v>93</v>
      </c>
      <c r="M19">
        <v>24672</v>
      </c>
      <c r="N19" t="s">
        <v>214</v>
      </c>
      <c r="O19">
        <v>20385</v>
      </c>
      <c r="P19" t="s">
        <v>214</v>
      </c>
      <c r="Q19" s="6" t="str">
        <f ca="1">HYPERLINK("#"&amp;CELL("direccion",Tabla_471065!A15),"12")</f>
        <v>12</v>
      </c>
      <c r="R19" s="6" t="str">
        <f ca="1">HYPERLINK("#"&amp;CELL("direccion",Tabla_471039!A15),"12")</f>
        <v>12</v>
      </c>
      <c r="S19" s="6" t="str">
        <f ca="1">HYPERLINK("#"&amp;CELL("direccion",Tabla_471067!A15),"12")</f>
        <v>12</v>
      </c>
      <c r="T19" s="6" t="str">
        <f ca="1">HYPERLINK("#"&amp;CELL("direccion",Tabla_471023!A15),"12")</f>
        <v>12</v>
      </c>
      <c r="U19" s="6" t="str">
        <f ca="1">HYPERLINK("#"&amp;CELL("direccion",Tabla_471047!A15),"12")</f>
        <v>12</v>
      </c>
      <c r="V19" s="6" t="str">
        <f ca="1">HYPERLINK("#"&amp;CELL("direccion",Tabla_471030!A15),"12")</f>
        <v>12</v>
      </c>
      <c r="W19" s="6" t="str">
        <f ca="1">HYPERLINK("#"&amp;CELL("direccion",Tabla_471041!A15),"12")</f>
        <v>12</v>
      </c>
      <c r="X19" s="6" t="str">
        <f ca="1">HYPERLINK("#"&amp;CELL("direccion",Tabla_471031!A15),"12")</f>
        <v>12</v>
      </c>
      <c r="Y19" s="6" t="str">
        <f ca="1">HYPERLINK("#"&amp;CELL("direccion",Tabla_471032!A15),"12")</f>
        <v>12</v>
      </c>
      <c r="Z19" s="6" t="str">
        <f ca="1">HYPERLINK("#"&amp;CELL("direccion",Tabla_471059!A15),"12")</f>
        <v>12</v>
      </c>
      <c r="AA19" s="6" t="str">
        <f ca="1">HYPERLINK("#"&amp;CELL("direccion",Tabla_471071!A15),"12")</f>
        <v>12</v>
      </c>
      <c r="AB19" s="6" t="str">
        <f ca="1">HYPERLINK("#"&amp;CELL("direccion",Tabla_471062!A15),"12")</f>
        <v>12</v>
      </c>
      <c r="AC19" s="6" t="str">
        <f ca="1">HYPERLINK("#"&amp;CELL("direccion",Tabla_471074!A15),"12")</f>
        <v>12</v>
      </c>
      <c r="AD19" t="s">
        <v>215</v>
      </c>
      <c r="AE19" s="3">
        <v>45033</v>
      </c>
      <c r="AF19" s="3">
        <v>45016</v>
      </c>
    </row>
    <row r="20" spans="1:32" x14ac:dyDescent="0.25">
      <c r="A20">
        <v>2023</v>
      </c>
      <c r="B20" s="3">
        <v>44927</v>
      </c>
      <c r="C20" s="3">
        <v>45016</v>
      </c>
      <c r="D20" t="s">
        <v>86</v>
      </c>
      <c r="E20">
        <v>25</v>
      </c>
      <c r="F20" t="s">
        <v>238</v>
      </c>
      <c r="G20" s="5" t="s">
        <v>244</v>
      </c>
      <c r="H20" s="5" t="s">
        <v>227</v>
      </c>
      <c r="I20" t="s">
        <v>295</v>
      </c>
      <c r="J20" t="s">
        <v>296</v>
      </c>
      <c r="K20" t="s">
        <v>297</v>
      </c>
      <c r="L20" t="s">
        <v>93</v>
      </c>
      <c r="M20">
        <v>24672</v>
      </c>
      <c r="N20" t="s">
        <v>214</v>
      </c>
      <c r="O20">
        <v>20385</v>
      </c>
      <c r="P20" t="s">
        <v>214</v>
      </c>
      <c r="Q20" s="6" t="str">
        <f ca="1">HYPERLINK("#"&amp;CELL("direccion",Tabla_471065!A16),"13")</f>
        <v>13</v>
      </c>
      <c r="R20" s="6" t="str">
        <f ca="1">HYPERLINK("#"&amp;CELL("direccion",Tabla_471039!A16),"13")</f>
        <v>13</v>
      </c>
      <c r="S20" s="6" t="str">
        <f ca="1">HYPERLINK("#"&amp;CELL("direccion",Tabla_471067!A16),"13")</f>
        <v>13</v>
      </c>
      <c r="T20" s="6" t="str">
        <f ca="1">HYPERLINK("#"&amp;CELL("direccion",Tabla_471023!A16),"13")</f>
        <v>13</v>
      </c>
      <c r="U20" s="6" t="str">
        <f ca="1">HYPERLINK("#"&amp;CELL("direccion",Tabla_471047!A16),"13")</f>
        <v>13</v>
      </c>
      <c r="V20" s="6" t="str">
        <f ca="1">HYPERLINK("#"&amp;CELL("direccion",Tabla_471030!A16),"13")</f>
        <v>13</v>
      </c>
      <c r="W20" s="6" t="str">
        <f ca="1">HYPERLINK("#"&amp;CELL("direccion",Tabla_471041!A16),"13")</f>
        <v>13</v>
      </c>
      <c r="X20" s="6" t="str">
        <f ca="1">HYPERLINK("#"&amp;CELL("direccion",Tabla_471031!A16),"13")</f>
        <v>13</v>
      </c>
      <c r="Y20" s="6" t="str">
        <f ca="1">HYPERLINK("#"&amp;CELL("direccion",Tabla_471032!A16),"13")</f>
        <v>13</v>
      </c>
      <c r="Z20" s="6" t="str">
        <f ca="1">HYPERLINK("#"&amp;CELL("direccion",Tabla_471059!A16),"13")</f>
        <v>13</v>
      </c>
      <c r="AA20" s="6" t="str">
        <f ca="1">HYPERLINK("#"&amp;CELL("direccion",Tabla_471071!A16),"13")</f>
        <v>13</v>
      </c>
      <c r="AB20" s="6" t="str">
        <f ca="1">HYPERLINK("#"&amp;CELL("direccion",Tabla_471062!A16),"13")</f>
        <v>13</v>
      </c>
      <c r="AC20" s="6" t="str">
        <f ca="1">HYPERLINK("#"&amp;CELL("direccion",Tabla_471074!A16),"13")</f>
        <v>13</v>
      </c>
      <c r="AD20" t="s">
        <v>215</v>
      </c>
      <c r="AE20" s="3">
        <v>45033</v>
      </c>
      <c r="AF20" s="3">
        <v>45016</v>
      </c>
    </row>
    <row r="21" spans="1:32" x14ac:dyDescent="0.25">
      <c r="A21">
        <v>2023</v>
      </c>
      <c r="B21" s="3">
        <v>44927</v>
      </c>
      <c r="C21" s="3">
        <v>45016</v>
      </c>
      <c r="D21" t="s">
        <v>86</v>
      </c>
      <c r="E21">
        <v>29</v>
      </c>
      <c r="F21" t="s">
        <v>230</v>
      </c>
      <c r="G21" s="5" t="s">
        <v>245</v>
      </c>
      <c r="H21" s="5" t="s">
        <v>227</v>
      </c>
      <c r="I21" t="s">
        <v>298</v>
      </c>
      <c r="J21" t="s">
        <v>299</v>
      </c>
      <c r="K21" t="s">
        <v>300</v>
      </c>
      <c r="L21" t="s">
        <v>94</v>
      </c>
      <c r="M21">
        <v>35248</v>
      </c>
      <c r="N21" t="s">
        <v>214</v>
      </c>
      <c r="O21">
        <v>28527</v>
      </c>
      <c r="P21" t="s">
        <v>214</v>
      </c>
      <c r="Q21" s="6" t="str">
        <f ca="1">HYPERLINK("#"&amp;CELL("direccion",Tabla_471065!A17),"14")</f>
        <v>14</v>
      </c>
      <c r="R21" s="6" t="str">
        <f ca="1">HYPERLINK("#"&amp;CELL("direccion",Tabla_471039!A17),"14")</f>
        <v>14</v>
      </c>
      <c r="S21" s="6" t="str">
        <f ca="1">HYPERLINK("#"&amp;CELL("direccion",Tabla_471067!A17),"14")</f>
        <v>14</v>
      </c>
      <c r="T21" s="6" t="str">
        <f ca="1">HYPERLINK("#"&amp;CELL("direccion",Tabla_471023!A17),"14")</f>
        <v>14</v>
      </c>
      <c r="U21" s="6" t="str">
        <f ca="1">HYPERLINK("#"&amp;CELL("direccion",Tabla_471047!A17),"14")</f>
        <v>14</v>
      </c>
      <c r="V21" s="6" t="str">
        <f ca="1">HYPERLINK("#"&amp;CELL("direccion",Tabla_471030!A17),"14")</f>
        <v>14</v>
      </c>
      <c r="W21" s="6" t="str">
        <f ca="1">HYPERLINK("#"&amp;CELL("direccion",Tabla_471041!A17),"14")</f>
        <v>14</v>
      </c>
      <c r="X21" s="6" t="str">
        <f ca="1">HYPERLINK("#"&amp;CELL("direccion",Tabla_471031!A17),"14")</f>
        <v>14</v>
      </c>
      <c r="Y21" s="6" t="str">
        <f ca="1">HYPERLINK("#"&amp;CELL("direccion",Tabla_471032!A17),"14")</f>
        <v>14</v>
      </c>
      <c r="Z21" s="6" t="str">
        <f ca="1">HYPERLINK("#"&amp;CELL("direccion",Tabla_471059!A17),"14")</f>
        <v>14</v>
      </c>
      <c r="AA21" s="6" t="str">
        <f ca="1">HYPERLINK("#"&amp;CELL("direccion",Tabla_471071!A17),"14")</f>
        <v>14</v>
      </c>
      <c r="AB21" s="6" t="str">
        <f ca="1">HYPERLINK("#"&amp;CELL("direccion",Tabla_471062!A17),"14")</f>
        <v>14</v>
      </c>
      <c r="AC21" s="6" t="str">
        <f ca="1">HYPERLINK("#"&amp;CELL("direccion",Tabla_471074!A17),"14")</f>
        <v>14</v>
      </c>
      <c r="AD21" t="s">
        <v>215</v>
      </c>
      <c r="AE21" s="3">
        <v>45033</v>
      </c>
      <c r="AF21" s="3">
        <v>45016</v>
      </c>
    </row>
    <row r="22" spans="1:32" x14ac:dyDescent="0.25">
      <c r="A22">
        <v>2023</v>
      </c>
      <c r="B22" s="3">
        <v>44927</v>
      </c>
      <c r="C22" s="3">
        <v>45016</v>
      </c>
      <c r="D22" t="s">
        <v>86</v>
      </c>
      <c r="E22">
        <v>25</v>
      </c>
      <c r="F22" t="s">
        <v>238</v>
      </c>
      <c r="G22" s="5" t="s">
        <v>246</v>
      </c>
      <c r="H22" s="5" t="s">
        <v>227</v>
      </c>
      <c r="I22" t="s">
        <v>301</v>
      </c>
      <c r="J22" t="s">
        <v>302</v>
      </c>
      <c r="K22" t="s">
        <v>303</v>
      </c>
      <c r="L22" t="s">
        <v>93</v>
      </c>
      <c r="M22">
        <v>24672</v>
      </c>
      <c r="N22" t="s">
        <v>214</v>
      </c>
      <c r="O22">
        <v>20385</v>
      </c>
      <c r="P22" t="s">
        <v>214</v>
      </c>
      <c r="Q22" s="6" t="str">
        <f ca="1">HYPERLINK("#"&amp;CELL("direccion",Tabla_471065!A18),"15")</f>
        <v>15</v>
      </c>
      <c r="R22" s="6" t="str">
        <f ca="1">HYPERLINK("#"&amp;CELL("direccion",Tabla_471039!A18),"15")</f>
        <v>15</v>
      </c>
      <c r="S22" s="6" t="str">
        <f ca="1">HYPERLINK("#"&amp;CELL("direccion",Tabla_471067!A18),"15")</f>
        <v>15</v>
      </c>
      <c r="T22" s="6" t="str">
        <f ca="1">HYPERLINK("#"&amp;CELL("direccion",Tabla_471023!A18),"15")</f>
        <v>15</v>
      </c>
      <c r="U22" s="6" t="str">
        <f ca="1">HYPERLINK("#"&amp;CELL("direccion",Tabla_471047!A18),"15")</f>
        <v>15</v>
      </c>
      <c r="V22" s="6" t="str">
        <f ca="1">HYPERLINK("#"&amp;CELL("direccion",Tabla_471030!A18),"15")</f>
        <v>15</v>
      </c>
      <c r="W22" s="6" t="str">
        <f ca="1">HYPERLINK("#"&amp;CELL("direccion",Tabla_471041!A18),"15")</f>
        <v>15</v>
      </c>
      <c r="X22" s="6" t="str">
        <f ca="1">HYPERLINK("#"&amp;CELL("direccion",Tabla_471031!A18),"15")</f>
        <v>15</v>
      </c>
      <c r="Y22" s="6" t="str">
        <f ca="1">HYPERLINK("#"&amp;CELL("direccion",Tabla_471032!A18),"15")</f>
        <v>15</v>
      </c>
      <c r="Z22" s="6" t="str">
        <f ca="1">HYPERLINK("#"&amp;CELL("direccion",Tabla_471059!A18),"15")</f>
        <v>15</v>
      </c>
      <c r="AA22" s="6" t="str">
        <f ca="1">HYPERLINK("#"&amp;CELL("direccion",Tabla_471071!A18),"15")</f>
        <v>15</v>
      </c>
      <c r="AB22" s="6" t="str">
        <f ca="1">HYPERLINK("#"&amp;CELL("direccion",Tabla_471062!A18),"15")</f>
        <v>15</v>
      </c>
      <c r="AC22" s="6" t="str">
        <f ca="1">HYPERLINK("#"&amp;CELL("direccion",Tabla_471074!A18),"15")</f>
        <v>15</v>
      </c>
      <c r="AD22" t="s">
        <v>215</v>
      </c>
      <c r="AE22" s="3">
        <v>45033</v>
      </c>
      <c r="AF22" s="3">
        <v>45016</v>
      </c>
    </row>
    <row r="23" spans="1:32" x14ac:dyDescent="0.25">
      <c r="A23">
        <v>2023</v>
      </c>
      <c r="B23" s="3">
        <v>44927</v>
      </c>
      <c r="C23" s="3">
        <v>45016</v>
      </c>
      <c r="D23" t="s">
        <v>86</v>
      </c>
      <c r="E23">
        <v>40</v>
      </c>
      <c r="F23" t="s">
        <v>235</v>
      </c>
      <c r="G23" s="5" t="s">
        <v>247</v>
      </c>
      <c r="H23" s="5" t="s">
        <v>227</v>
      </c>
      <c r="I23" t="s">
        <v>304</v>
      </c>
      <c r="J23" t="s">
        <v>305</v>
      </c>
      <c r="K23" t="s">
        <v>306</v>
      </c>
      <c r="L23" t="s">
        <v>93</v>
      </c>
      <c r="M23">
        <v>59687</v>
      </c>
      <c r="N23" t="s">
        <v>214</v>
      </c>
      <c r="O23">
        <v>46244</v>
      </c>
      <c r="P23" t="s">
        <v>214</v>
      </c>
      <c r="Q23" s="6" t="str">
        <f ca="1">HYPERLINK("#"&amp;CELL("direccion",Tabla_471065!A19),"16")</f>
        <v>16</v>
      </c>
      <c r="R23" s="6" t="str">
        <f ca="1">HYPERLINK("#"&amp;CELL("direccion",Tabla_471039!A19),"16")</f>
        <v>16</v>
      </c>
      <c r="S23" s="6" t="str">
        <f ca="1">HYPERLINK("#"&amp;CELL("direccion",Tabla_471067!A19),"16")</f>
        <v>16</v>
      </c>
      <c r="T23" s="6" t="str">
        <f ca="1">HYPERLINK("#"&amp;CELL("direccion",Tabla_471023!A19),"16")</f>
        <v>16</v>
      </c>
      <c r="U23" s="6" t="str">
        <f ca="1">HYPERLINK("#"&amp;CELL("direccion",Tabla_471047!A19),"16")</f>
        <v>16</v>
      </c>
      <c r="V23" s="6" t="str">
        <f ca="1">HYPERLINK("#"&amp;CELL("direccion",Tabla_471030!A19),"16")</f>
        <v>16</v>
      </c>
      <c r="W23" s="6" t="str">
        <f ca="1">HYPERLINK("#"&amp;CELL("direccion",Tabla_471041!A19),"16")</f>
        <v>16</v>
      </c>
      <c r="X23" s="6" t="str">
        <f ca="1">HYPERLINK("#"&amp;CELL("direccion",Tabla_471031!A19),"16")</f>
        <v>16</v>
      </c>
      <c r="Y23" s="6" t="str">
        <f ca="1">HYPERLINK("#"&amp;CELL("direccion",Tabla_471032!A19),"16")</f>
        <v>16</v>
      </c>
      <c r="Z23" s="6" t="str">
        <f ca="1">HYPERLINK("#"&amp;CELL("direccion",Tabla_471059!A19),"16")</f>
        <v>16</v>
      </c>
      <c r="AA23" s="6" t="str">
        <f ca="1">HYPERLINK("#"&amp;CELL("direccion",Tabla_471071!A19),"16")</f>
        <v>16</v>
      </c>
      <c r="AB23" s="6" t="str">
        <f ca="1">HYPERLINK("#"&amp;CELL("direccion",Tabla_471062!A19),"16")</f>
        <v>16</v>
      </c>
      <c r="AC23" s="6" t="str">
        <f ca="1">HYPERLINK("#"&amp;CELL("direccion",Tabla_471074!A19),"16")</f>
        <v>16</v>
      </c>
      <c r="AD23" t="s">
        <v>215</v>
      </c>
      <c r="AE23" s="3">
        <v>45033</v>
      </c>
      <c r="AF23" s="3">
        <v>45016</v>
      </c>
    </row>
    <row r="24" spans="1:32" x14ac:dyDescent="0.25">
      <c r="A24">
        <v>2023</v>
      </c>
      <c r="B24" s="3">
        <v>44927</v>
      </c>
      <c r="C24" s="3">
        <v>45016</v>
      </c>
      <c r="D24" t="s">
        <v>86</v>
      </c>
      <c r="E24">
        <v>29</v>
      </c>
      <c r="F24" t="s">
        <v>230</v>
      </c>
      <c r="G24" s="5" t="s">
        <v>248</v>
      </c>
      <c r="H24" s="5" t="s">
        <v>227</v>
      </c>
      <c r="I24" t="s">
        <v>307</v>
      </c>
      <c r="J24" t="s">
        <v>308</v>
      </c>
      <c r="K24" t="s">
        <v>309</v>
      </c>
      <c r="L24" t="s">
        <v>94</v>
      </c>
      <c r="M24">
        <v>35248</v>
      </c>
      <c r="N24" t="s">
        <v>214</v>
      </c>
      <c r="O24">
        <v>28527</v>
      </c>
      <c r="P24" t="s">
        <v>214</v>
      </c>
      <c r="Q24" s="6" t="str">
        <f ca="1">HYPERLINK("#"&amp;CELL("direccion",Tabla_471065!A20),"17")</f>
        <v>17</v>
      </c>
      <c r="R24" s="6" t="str">
        <f ca="1">HYPERLINK("#"&amp;CELL("direccion",Tabla_471039!A20),"17")</f>
        <v>17</v>
      </c>
      <c r="S24" s="6" t="str">
        <f ca="1">HYPERLINK("#"&amp;CELL("direccion",Tabla_471067!A20),"17")</f>
        <v>17</v>
      </c>
      <c r="T24" s="6" t="str">
        <f ca="1">HYPERLINK("#"&amp;CELL("direccion",Tabla_471023!A20),"17")</f>
        <v>17</v>
      </c>
      <c r="U24" s="6" t="str">
        <f ca="1">HYPERLINK("#"&amp;CELL("direccion",Tabla_471047!A20),"17")</f>
        <v>17</v>
      </c>
      <c r="V24" s="6" t="str">
        <f ca="1">HYPERLINK("#"&amp;CELL("direccion",Tabla_471030!A20),"17")</f>
        <v>17</v>
      </c>
      <c r="W24" s="6" t="str">
        <f ca="1">HYPERLINK("#"&amp;CELL("direccion",Tabla_471041!A20),"17")</f>
        <v>17</v>
      </c>
      <c r="X24" s="6" t="str">
        <f ca="1">HYPERLINK("#"&amp;CELL("direccion",Tabla_471031!A20),"17")</f>
        <v>17</v>
      </c>
      <c r="Y24" s="6" t="str">
        <f ca="1">HYPERLINK("#"&amp;CELL("direccion",Tabla_471032!A20),"17")</f>
        <v>17</v>
      </c>
      <c r="Z24" s="6" t="str">
        <f ca="1">HYPERLINK("#"&amp;CELL("direccion",Tabla_471059!A20),"17")</f>
        <v>17</v>
      </c>
      <c r="AA24" s="6" t="str">
        <f ca="1">HYPERLINK("#"&amp;CELL("direccion",Tabla_471071!A20),"17")</f>
        <v>17</v>
      </c>
      <c r="AB24" s="6" t="str">
        <f ca="1">HYPERLINK("#"&amp;CELL("direccion",Tabla_471062!A20),"17")</f>
        <v>17</v>
      </c>
      <c r="AC24" s="6" t="str">
        <f ca="1">HYPERLINK("#"&amp;CELL("direccion",Tabla_471074!A20),"17")</f>
        <v>17</v>
      </c>
      <c r="AD24" t="s">
        <v>215</v>
      </c>
      <c r="AE24" s="3">
        <v>45033</v>
      </c>
      <c r="AF24" s="3">
        <v>45016</v>
      </c>
    </row>
    <row r="25" spans="1:32" x14ac:dyDescent="0.25">
      <c r="A25">
        <v>2023</v>
      </c>
      <c r="B25" s="3">
        <v>44927</v>
      </c>
      <c r="C25" s="3">
        <v>45016</v>
      </c>
      <c r="D25" t="s">
        <v>86</v>
      </c>
      <c r="E25">
        <v>25</v>
      </c>
      <c r="F25" t="s">
        <v>238</v>
      </c>
      <c r="G25" s="5" t="s">
        <v>249</v>
      </c>
      <c r="H25" s="5" t="s">
        <v>227</v>
      </c>
      <c r="I25" t="s">
        <v>310</v>
      </c>
      <c r="J25" t="s">
        <v>311</v>
      </c>
      <c r="K25" t="s">
        <v>312</v>
      </c>
      <c r="L25" t="s">
        <v>93</v>
      </c>
      <c r="M25">
        <v>24672</v>
      </c>
      <c r="N25" t="s">
        <v>214</v>
      </c>
      <c r="O25">
        <v>20385</v>
      </c>
      <c r="P25" t="s">
        <v>214</v>
      </c>
      <c r="Q25" s="6" t="str">
        <f ca="1">HYPERLINK("#"&amp;CELL("direccion",Tabla_471065!A21),"18")</f>
        <v>18</v>
      </c>
      <c r="R25" s="6" t="str">
        <f ca="1">HYPERLINK("#"&amp;CELL("direccion",Tabla_471039!A21),"18")</f>
        <v>18</v>
      </c>
      <c r="S25" s="6" t="str">
        <f ca="1">HYPERLINK("#"&amp;CELL("direccion",Tabla_471067!A21),"18")</f>
        <v>18</v>
      </c>
      <c r="T25" s="6" t="str">
        <f ca="1">HYPERLINK("#"&amp;CELL("direccion",Tabla_471023!A21),"18")</f>
        <v>18</v>
      </c>
      <c r="U25" s="6" t="str">
        <f ca="1">HYPERLINK("#"&amp;CELL("direccion",Tabla_471047!A21),"18")</f>
        <v>18</v>
      </c>
      <c r="V25" s="6" t="str">
        <f ca="1">HYPERLINK("#"&amp;CELL("direccion",Tabla_471030!A21),"18")</f>
        <v>18</v>
      </c>
      <c r="W25" s="6" t="str">
        <f ca="1">HYPERLINK("#"&amp;CELL("direccion",Tabla_471041!A21),"18")</f>
        <v>18</v>
      </c>
      <c r="X25" s="6" t="str">
        <f ca="1">HYPERLINK("#"&amp;CELL("direccion",Tabla_471031!A21),"18")</f>
        <v>18</v>
      </c>
      <c r="Y25" s="6" t="str">
        <f ca="1">HYPERLINK("#"&amp;CELL("direccion",Tabla_471032!A21),"18")</f>
        <v>18</v>
      </c>
      <c r="Z25" s="6" t="str">
        <f ca="1">HYPERLINK("#"&amp;CELL("direccion",Tabla_471059!A21),"18")</f>
        <v>18</v>
      </c>
      <c r="AA25" s="6" t="str">
        <f ca="1">HYPERLINK("#"&amp;CELL("direccion",Tabla_471071!A21),"18")</f>
        <v>18</v>
      </c>
      <c r="AB25" s="6" t="str">
        <f ca="1">HYPERLINK("#"&amp;CELL("direccion",Tabla_471062!A21),"18")</f>
        <v>18</v>
      </c>
      <c r="AC25" s="6" t="str">
        <f ca="1">HYPERLINK("#"&amp;CELL("direccion",Tabla_471074!A21),"18")</f>
        <v>18</v>
      </c>
      <c r="AD25" t="s">
        <v>215</v>
      </c>
      <c r="AE25" s="3">
        <v>45033</v>
      </c>
      <c r="AF25" s="3">
        <v>45016</v>
      </c>
    </row>
    <row r="26" spans="1:32" x14ac:dyDescent="0.25">
      <c r="A26">
        <v>2023</v>
      </c>
      <c r="B26" s="3">
        <v>44927</v>
      </c>
      <c r="C26" s="3">
        <v>45016</v>
      </c>
      <c r="D26" t="s">
        <v>86</v>
      </c>
      <c r="E26">
        <v>25</v>
      </c>
      <c r="F26" t="s">
        <v>238</v>
      </c>
      <c r="G26" s="5" t="s">
        <v>250</v>
      </c>
      <c r="H26" s="5" t="s">
        <v>227</v>
      </c>
      <c r="I26" t="s">
        <v>313</v>
      </c>
      <c r="J26" t="s">
        <v>314</v>
      </c>
      <c r="K26" t="s">
        <v>315</v>
      </c>
      <c r="L26" t="s">
        <v>93</v>
      </c>
      <c r="M26">
        <v>24672</v>
      </c>
      <c r="N26" t="s">
        <v>214</v>
      </c>
      <c r="O26">
        <v>20385</v>
      </c>
      <c r="P26" t="s">
        <v>214</v>
      </c>
      <c r="Q26" s="6" t="str">
        <f ca="1">HYPERLINK("#"&amp;CELL("direccion",Tabla_471065!A22),"19")</f>
        <v>19</v>
      </c>
      <c r="R26" s="6" t="str">
        <f ca="1">HYPERLINK("#"&amp;CELL("direccion",Tabla_471039!A22),"19")</f>
        <v>19</v>
      </c>
      <c r="S26" s="6" t="str">
        <f ca="1">HYPERLINK("#"&amp;CELL("direccion",Tabla_471067!A22),"19")</f>
        <v>19</v>
      </c>
      <c r="T26" s="6" t="str">
        <f ca="1">HYPERLINK("#"&amp;CELL("direccion",Tabla_471023!A22),"19")</f>
        <v>19</v>
      </c>
      <c r="U26" s="6" t="str">
        <f ca="1">HYPERLINK("#"&amp;CELL("direccion",Tabla_471047!A22),"19")</f>
        <v>19</v>
      </c>
      <c r="V26" s="6" t="str">
        <f ca="1">HYPERLINK("#"&amp;CELL("direccion",Tabla_471030!A22),"19")</f>
        <v>19</v>
      </c>
      <c r="W26" s="6" t="str">
        <f ca="1">HYPERLINK("#"&amp;CELL("direccion",Tabla_471041!A22),"19")</f>
        <v>19</v>
      </c>
      <c r="X26" s="6" t="str">
        <f ca="1">HYPERLINK("#"&amp;CELL("direccion",Tabla_471031!A22),"19")</f>
        <v>19</v>
      </c>
      <c r="Y26" s="6" t="str">
        <f ca="1">HYPERLINK("#"&amp;CELL("direccion",Tabla_471032!A22),"19")</f>
        <v>19</v>
      </c>
      <c r="Z26" s="6" t="str">
        <f ca="1">HYPERLINK("#"&amp;CELL("direccion",Tabla_471059!A22),"19")</f>
        <v>19</v>
      </c>
      <c r="AA26" s="6" t="str">
        <f ca="1">HYPERLINK("#"&amp;CELL("direccion",Tabla_471071!A22),"19")</f>
        <v>19</v>
      </c>
      <c r="AB26" s="6" t="str">
        <f ca="1">HYPERLINK("#"&amp;CELL("direccion",Tabla_471062!A22),"19")</f>
        <v>19</v>
      </c>
      <c r="AC26" s="6" t="str">
        <f ca="1">HYPERLINK("#"&amp;CELL("direccion",Tabla_471074!A22),"19")</f>
        <v>19</v>
      </c>
      <c r="AD26" t="s">
        <v>215</v>
      </c>
      <c r="AE26" s="3">
        <v>45033</v>
      </c>
      <c r="AF26" s="3">
        <v>45016</v>
      </c>
    </row>
    <row r="27" spans="1:32" x14ac:dyDescent="0.25">
      <c r="A27">
        <v>2023</v>
      </c>
      <c r="B27" s="3">
        <v>44927</v>
      </c>
      <c r="C27" s="3">
        <v>45016</v>
      </c>
      <c r="D27" t="s">
        <v>86</v>
      </c>
      <c r="E27">
        <v>29</v>
      </c>
      <c r="F27" t="s">
        <v>230</v>
      </c>
      <c r="G27" s="5" t="s">
        <v>251</v>
      </c>
      <c r="H27" s="5" t="s">
        <v>227</v>
      </c>
      <c r="I27" t="s">
        <v>316</v>
      </c>
      <c r="J27" t="s">
        <v>317</v>
      </c>
      <c r="K27" t="s">
        <v>318</v>
      </c>
      <c r="L27" t="s">
        <v>94</v>
      </c>
      <c r="M27">
        <v>35248</v>
      </c>
      <c r="N27" t="s">
        <v>214</v>
      </c>
      <c r="O27">
        <v>28527</v>
      </c>
      <c r="P27" t="s">
        <v>214</v>
      </c>
      <c r="Q27" s="6" t="str">
        <f ca="1">HYPERLINK("#"&amp;CELL("direccion",Tabla_471065!A23),"20")</f>
        <v>20</v>
      </c>
      <c r="R27" s="6" t="str">
        <f ca="1">HYPERLINK("#"&amp;CELL("direccion",Tabla_471039!A23),"20")</f>
        <v>20</v>
      </c>
      <c r="S27" s="6" t="str">
        <f ca="1">HYPERLINK("#"&amp;CELL("direccion",Tabla_471067!A23),"20")</f>
        <v>20</v>
      </c>
      <c r="T27" s="6" t="str">
        <f ca="1">HYPERLINK("#"&amp;CELL("direccion",Tabla_471023!A23),"20")</f>
        <v>20</v>
      </c>
      <c r="U27" s="6" t="str">
        <f ca="1">HYPERLINK("#"&amp;CELL("direccion",Tabla_471047!A23),"20")</f>
        <v>20</v>
      </c>
      <c r="V27" s="6" t="str">
        <f ca="1">HYPERLINK("#"&amp;CELL("direccion",Tabla_471030!A23),"20")</f>
        <v>20</v>
      </c>
      <c r="W27" s="6" t="str">
        <f ca="1">HYPERLINK("#"&amp;CELL("direccion",Tabla_471041!A23),"20")</f>
        <v>20</v>
      </c>
      <c r="X27" s="6" t="str">
        <f ca="1">HYPERLINK("#"&amp;CELL("direccion",Tabla_471031!A23),"20")</f>
        <v>20</v>
      </c>
      <c r="Y27" s="6" t="str">
        <f ca="1">HYPERLINK("#"&amp;CELL("direccion",Tabla_471032!A23),"20")</f>
        <v>20</v>
      </c>
      <c r="Z27" s="6" t="str">
        <f ca="1">HYPERLINK("#"&amp;CELL("direccion",Tabla_471059!A23),"20")</f>
        <v>20</v>
      </c>
      <c r="AA27" s="6" t="str">
        <f ca="1">HYPERLINK("#"&amp;CELL("direccion",Tabla_471071!A23),"20")</f>
        <v>20</v>
      </c>
      <c r="AB27" s="6" t="str">
        <f ca="1">HYPERLINK("#"&amp;CELL("direccion",Tabla_471062!A23),"20")</f>
        <v>20</v>
      </c>
      <c r="AC27" s="6" t="str">
        <f ca="1">HYPERLINK("#"&amp;CELL("direccion",Tabla_471074!A23),"20")</f>
        <v>20</v>
      </c>
      <c r="AD27" t="s">
        <v>215</v>
      </c>
      <c r="AE27" s="3">
        <v>45033</v>
      </c>
      <c r="AF27" s="3">
        <v>45016</v>
      </c>
    </row>
    <row r="28" spans="1:32" x14ac:dyDescent="0.25">
      <c r="A28">
        <v>2023</v>
      </c>
      <c r="B28" s="3">
        <v>44927</v>
      </c>
      <c r="C28" s="3">
        <v>45016</v>
      </c>
      <c r="D28" t="s">
        <v>86</v>
      </c>
      <c r="E28">
        <v>25</v>
      </c>
      <c r="F28" t="s">
        <v>238</v>
      </c>
      <c r="G28" s="5" t="s">
        <v>252</v>
      </c>
      <c r="H28" s="5" t="s">
        <v>227</v>
      </c>
      <c r="I28" t="s">
        <v>319</v>
      </c>
      <c r="J28" t="s">
        <v>320</v>
      </c>
      <c r="K28" t="s">
        <v>266</v>
      </c>
      <c r="L28" t="s">
        <v>94</v>
      </c>
      <c r="M28">
        <v>24672</v>
      </c>
      <c r="N28" t="s">
        <v>214</v>
      </c>
      <c r="O28">
        <v>20385</v>
      </c>
      <c r="P28" t="s">
        <v>214</v>
      </c>
      <c r="Q28" s="6" t="str">
        <f ca="1">HYPERLINK("#"&amp;CELL("direccion",Tabla_471065!A24),"21")</f>
        <v>21</v>
      </c>
      <c r="R28" s="6" t="str">
        <f ca="1">HYPERLINK("#"&amp;CELL("direccion",Tabla_471039!A24),"21")</f>
        <v>21</v>
      </c>
      <c r="S28" s="6" t="str">
        <f ca="1">HYPERLINK("#"&amp;CELL("direccion",Tabla_471067!A24),"21")</f>
        <v>21</v>
      </c>
      <c r="T28" s="6" t="str">
        <f ca="1">HYPERLINK("#"&amp;CELL("direccion",Tabla_471023!A24),"21")</f>
        <v>21</v>
      </c>
      <c r="U28" s="6" t="str">
        <f ca="1">HYPERLINK("#"&amp;CELL("direccion",Tabla_471047!A24),"21")</f>
        <v>21</v>
      </c>
      <c r="V28" s="6" t="str">
        <f ca="1">HYPERLINK("#"&amp;CELL("direccion",Tabla_471030!A24),"21")</f>
        <v>21</v>
      </c>
      <c r="W28" s="6" t="str">
        <f ca="1">HYPERLINK("#"&amp;CELL("direccion",Tabla_471041!A24),"21")</f>
        <v>21</v>
      </c>
      <c r="X28" s="6" t="str">
        <f ca="1">HYPERLINK("#"&amp;CELL("direccion",Tabla_471031!A24),"21")</f>
        <v>21</v>
      </c>
      <c r="Y28" s="6" t="str">
        <f ca="1">HYPERLINK("#"&amp;CELL("direccion",Tabla_471032!A24),"21")</f>
        <v>21</v>
      </c>
      <c r="Z28" s="6" t="str">
        <f ca="1">HYPERLINK("#"&amp;CELL("direccion",Tabla_471059!A24),"21")</f>
        <v>21</v>
      </c>
      <c r="AA28" s="6" t="str">
        <f ca="1">HYPERLINK("#"&amp;CELL("direccion",Tabla_471071!A24),"21")</f>
        <v>21</v>
      </c>
      <c r="AB28" s="6" t="str">
        <f ca="1">HYPERLINK("#"&amp;CELL("direccion",Tabla_471062!A24),"21")</f>
        <v>21</v>
      </c>
      <c r="AC28" s="6" t="str">
        <f ca="1">HYPERLINK("#"&amp;CELL("direccion",Tabla_471074!A24),"21")</f>
        <v>21</v>
      </c>
      <c r="AD28" t="s">
        <v>215</v>
      </c>
      <c r="AE28" s="3">
        <v>45033</v>
      </c>
      <c r="AF28" s="3">
        <v>45016</v>
      </c>
    </row>
    <row r="29" spans="1:32" x14ac:dyDescent="0.25">
      <c r="A29">
        <v>2023</v>
      </c>
      <c r="B29" s="3">
        <v>44927</v>
      </c>
      <c r="C29" s="3">
        <v>45016</v>
      </c>
      <c r="D29" t="s">
        <v>86</v>
      </c>
      <c r="E29">
        <v>25</v>
      </c>
      <c r="F29" t="s">
        <v>238</v>
      </c>
      <c r="G29" s="5" t="s">
        <v>253</v>
      </c>
      <c r="H29" s="5" t="s">
        <v>227</v>
      </c>
      <c r="I29" t="s">
        <v>321</v>
      </c>
      <c r="J29" t="s">
        <v>322</v>
      </c>
      <c r="K29" t="s">
        <v>323</v>
      </c>
      <c r="L29" t="s">
        <v>94</v>
      </c>
      <c r="M29">
        <v>24672</v>
      </c>
      <c r="N29" t="s">
        <v>214</v>
      </c>
      <c r="O29">
        <v>20385</v>
      </c>
      <c r="P29" t="s">
        <v>214</v>
      </c>
      <c r="Q29" s="6" t="str">
        <f ca="1">HYPERLINK("#"&amp;CELL("direccion",Tabla_471065!A25),"22")</f>
        <v>22</v>
      </c>
      <c r="R29" s="6" t="str">
        <f ca="1">HYPERLINK("#"&amp;CELL("direccion",Tabla_471039!A25),"22")</f>
        <v>22</v>
      </c>
      <c r="S29" s="6" t="str">
        <f ca="1">HYPERLINK("#"&amp;CELL("direccion",Tabla_471067!A25),"22")</f>
        <v>22</v>
      </c>
      <c r="T29" s="6" t="str">
        <f ca="1">HYPERLINK("#"&amp;CELL("direccion",Tabla_471023!A25),"22")</f>
        <v>22</v>
      </c>
      <c r="U29" s="6" t="str">
        <f ca="1">HYPERLINK("#"&amp;CELL("direccion",Tabla_471047!A25),"22")</f>
        <v>22</v>
      </c>
      <c r="V29" s="6" t="str">
        <f ca="1">HYPERLINK("#"&amp;CELL("direccion",Tabla_471030!A25),"22")</f>
        <v>22</v>
      </c>
      <c r="W29" s="6" t="str">
        <f ca="1">HYPERLINK("#"&amp;CELL("direccion",Tabla_471041!A25),"22")</f>
        <v>22</v>
      </c>
      <c r="X29" s="6" t="str">
        <f ca="1">HYPERLINK("#"&amp;CELL("direccion",Tabla_471031!A25),"22")</f>
        <v>22</v>
      </c>
      <c r="Y29" s="6" t="str">
        <f ca="1">HYPERLINK("#"&amp;CELL("direccion",Tabla_471032!A25),"22")</f>
        <v>22</v>
      </c>
      <c r="Z29" s="6" t="str">
        <f ca="1">HYPERLINK("#"&amp;CELL("direccion",Tabla_471059!A25),"22")</f>
        <v>22</v>
      </c>
      <c r="AA29" s="6" t="str">
        <f ca="1">HYPERLINK("#"&amp;CELL("direccion",Tabla_471071!A25),"22")</f>
        <v>22</v>
      </c>
      <c r="AB29" s="6" t="str">
        <f ca="1">HYPERLINK("#"&amp;CELL("direccion",Tabla_471062!A25),"22")</f>
        <v>22</v>
      </c>
      <c r="AC29" s="6" t="str">
        <f ca="1">HYPERLINK("#"&amp;CELL("direccion",Tabla_471074!A25),"22")</f>
        <v>22</v>
      </c>
      <c r="AD29" t="s">
        <v>215</v>
      </c>
      <c r="AE29" s="3">
        <v>45033</v>
      </c>
      <c r="AF29" s="3">
        <v>45016</v>
      </c>
    </row>
    <row r="30" spans="1:32" x14ac:dyDescent="0.25">
      <c r="A30">
        <v>2023</v>
      </c>
      <c r="B30" s="3">
        <v>44927</v>
      </c>
      <c r="C30" s="3">
        <v>45016</v>
      </c>
      <c r="D30" t="s">
        <v>86</v>
      </c>
      <c r="E30">
        <v>40</v>
      </c>
      <c r="F30" t="s">
        <v>235</v>
      </c>
      <c r="G30" s="5" t="s">
        <v>254</v>
      </c>
      <c r="H30" s="5" t="s">
        <v>227</v>
      </c>
      <c r="I30" t="s">
        <v>324</v>
      </c>
      <c r="J30" t="s">
        <v>325</v>
      </c>
      <c r="K30" t="s">
        <v>326</v>
      </c>
      <c r="L30" t="s">
        <v>94</v>
      </c>
      <c r="M30">
        <v>59687</v>
      </c>
      <c r="N30" t="s">
        <v>214</v>
      </c>
      <c r="O30">
        <v>46244</v>
      </c>
      <c r="P30" t="s">
        <v>214</v>
      </c>
      <c r="Q30" s="6" t="str">
        <f ca="1">HYPERLINK("#"&amp;CELL("direccion",Tabla_471065!A26),"23")</f>
        <v>23</v>
      </c>
      <c r="R30" s="6" t="str">
        <f ca="1">HYPERLINK("#"&amp;CELL("direccion",Tabla_471039!A26),"23")</f>
        <v>23</v>
      </c>
      <c r="S30" s="6" t="str">
        <f ca="1">HYPERLINK("#"&amp;CELL("direccion",Tabla_471067!A26),"23")</f>
        <v>23</v>
      </c>
      <c r="T30" s="6" t="str">
        <f ca="1">HYPERLINK("#"&amp;CELL("direccion",Tabla_471023!A26),"23")</f>
        <v>23</v>
      </c>
      <c r="U30" s="6" t="str">
        <f ca="1">HYPERLINK("#"&amp;CELL("direccion",Tabla_471047!A26),"23")</f>
        <v>23</v>
      </c>
      <c r="V30" s="6" t="str">
        <f ca="1">HYPERLINK("#"&amp;CELL("direccion",Tabla_471030!A26),"23")</f>
        <v>23</v>
      </c>
      <c r="W30" s="6" t="str">
        <f ca="1">HYPERLINK("#"&amp;CELL("direccion",Tabla_471041!A26),"23")</f>
        <v>23</v>
      </c>
      <c r="X30" s="6" t="str">
        <f ca="1">HYPERLINK("#"&amp;CELL("direccion",Tabla_471031!A26),"23")</f>
        <v>23</v>
      </c>
      <c r="Y30" s="6" t="str">
        <f ca="1">HYPERLINK("#"&amp;CELL("direccion",Tabla_471032!A26),"23")</f>
        <v>23</v>
      </c>
      <c r="Z30" s="6" t="str">
        <f ca="1">HYPERLINK("#"&amp;CELL("direccion",Tabla_471059!A26),"23")</f>
        <v>23</v>
      </c>
      <c r="AA30" s="6" t="str">
        <f ca="1">HYPERLINK("#"&amp;CELL("direccion",Tabla_471071!A26),"23")</f>
        <v>23</v>
      </c>
      <c r="AB30" s="6" t="str">
        <f ca="1">HYPERLINK("#"&amp;CELL("direccion",Tabla_471062!A26),"23")</f>
        <v>23</v>
      </c>
      <c r="AC30" s="6" t="str">
        <f ca="1">HYPERLINK("#"&amp;CELL("direccion",Tabla_471074!A26),"23")</f>
        <v>23</v>
      </c>
      <c r="AD30" t="s">
        <v>215</v>
      </c>
      <c r="AE30" s="3">
        <v>45033</v>
      </c>
      <c r="AF30" s="3">
        <v>45016</v>
      </c>
    </row>
    <row r="31" spans="1:32" x14ac:dyDescent="0.25">
      <c r="A31">
        <v>2023</v>
      </c>
      <c r="B31" s="3">
        <v>44927</v>
      </c>
      <c r="C31" s="3">
        <v>45016</v>
      </c>
      <c r="D31" t="s">
        <v>86</v>
      </c>
      <c r="E31">
        <v>29</v>
      </c>
      <c r="F31" t="s">
        <v>230</v>
      </c>
      <c r="G31" s="5" t="s">
        <v>255</v>
      </c>
      <c r="H31" s="5" t="s">
        <v>227</v>
      </c>
      <c r="I31" t="s">
        <v>327</v>
      </c>
      <c r="J31" t="s">
        <v>328</v>
      </c>
      <c r="K31" t="s">
        <v>329</v>
      </c>
      <c r="L31" t="s">
        <v>93</v>
      </c>
      <c r="M31">
        <v>35248</v>
      </c>
      <c r="N31" t="s">
        <v>214</v>
      </c>
      <c r="O31">
        <v>28527</v>
      </c>
      <c r="P31" t="s">
        <v>214</v>
      </c>
      <c r="Q31" s="6" t="str">
        <f ca="1">HYPERLINK("#"&amp;CELL("direccion",Tabla_471065!A27),"24")</f>
        <v>24</v>
      </c>
      <c r="R31" s="6" t="str">
        <f ca="1">HYPERLINK("#"&amp;CELL("direccion",Tabla_471039!A27),"24")</f>
        <v>24</v>
      </c>
      <c r="S31" s="6" t="str">
        <f ca="1">HYPERLINK("#"&amp;CELL("direccion",Tabla_471067!A27),"24")</f>
        <v>24</v>
      </c>
      <c r="T31" s="6" t="str">
        <f ca="1">HYPERLINK("#"&amp;CELL("direccion",Tabla_471023!A27),"24")</f>
        <v>24</v>
      </c>
      <c r="U31" s="6" t="str">
        <f ca="1">HYPERLINK("#"&amp;CELL("direccion",Tabla_471047!A27),"24")</f>
        <v>24</v>
      </c>
      <c r="V31" s="6" t="str">
        <f ca="1">HYPERLINK("#"&amp;CELL("direccion",Tabla_471030!A27),"24")</f>
        <v>24</v>
      </c>
      <c r="W31" s="6" t="str">
        <f ca="1">HYPERLINK("#"&amp;CELL("direccion",Tabla_471041!A27),"24")</f>
        <v>24</v>
      </c>
      <c r="X31" s="6" t="str">
        <f ca="1">HYPERLINK("#"&amp;CELL("direccion",Tabla_471031!A27),"24")</f>
        <v>24</v>
      </c>
      <c r="Y31" s="6" t="str">
        <f ca="1">HYPERLINK("#"&amp;CELL("direccion",Tabla_471032!A27),"24")</f>
        <v>24</v>
      </c>
      <c r="Z31" s="6" t="str">
        <f ca="1">HYPERLINK("#"&amp;CELL("direccion",Tabla_471059!A27),"24")</f>
        <v>24</v>
      </c>
      <c r="AA31" s="6" t="str">
        <f ca="1">HYPERLINK("#"&amp;CELL("direccion",Tabla_471071!A27),"24")</f>
        <v>24</v>
      </c>
      <c r="AB31" s="6" t="str">
        <f ca="1">HYPERLINK("#"&amp;CELL("direccion",Tabla_471062!A27),"24")</f>
        <v>24</v>
      </c>
      <c r="AC31" s="6" t="str">
        <f ca="1">HYPERLINK("#"&amp;CELL("direccion",Tabla_471074!A27),"24")</f>
        <v>24</v>
      </c>
      <c r="AD31" t="s">
        <v>215</v>
      </c>
      <c r="AE31" s="3">
        <v>45033</v>
      </c>
      <c r="AF31" s="3">
        <v>45016</v>
      </c>
    </row>
    <row r="32" spans="1:32" x14ac:dyDescent="0.25">
      <c r="A32">
        <v>2023</v>
      </c>
      <c r="B32" s="3">
        <v>44927</v>
      </c>
      <c r="C32" s="3">
        <v>45016</v>
      </c>
      <c r="D32" t="s">
        <v>86</v>
      </c>
      <c r="E32">
        <v>25</v>
      </c>
      <c r="F32" t="s">
        <v>238</v>
      </c>
      <c r="G32" s="5" t="s">
        <v>256</v>
      </c>
      <c r="H32" s="5" t="s">
        <v>227</v>
      </c>
      <c r="I32" t="s">
        <v>330</v>
      </c>
      <c r="J32" t="s">
        <v>331</v>
      </c>
      <c r="K32" t="s">
        <v>332</v>
      </c>
      <c r="L32" t="s">
        <v>93</v>
      </c>
      <c r="M32">
        <v>24672</v>
      </c>
      <c r="N32" t="s">
        <v>214</v>
      </c>
      <c r="O32">
        <v>20385</v>
      </c>
      <c r="P32" t="s">
        <v>214</v>
      </c>
      <c r="Q32" s="6" t="str">
        <f ca="1">HYPERLINK("#"&amp;CELL("direccion",Tabla_471065!A28),"25")</f>
        <v>25</v>
      </c>
      <c r="R32" s="6" t="str">
        <f ca="1">HYPERLINK("#"&amp;CELL("direccion",Tabla_471039!A28),"25")</f>
        <v>25</v>
      </c>
      <c r="S32" s="6" t="str">
        <f ca="1">HYPERLINK("#"&amp;CELL("direccion",Tabla_471067!A28),"25")</f>
        <v>25</v>
      </c>
      <c r="T32" s="6" t="str">
        <f ca="1">HYPERLINK("#"&amp;CELL("direccion",Tabla_471023!A28),"25")</f>
        <v>25</v>
      </c>
      <c r="U32" s="6" t="str">
        <f ca="1">HYPERLINK("#"&amp;CELL("direccion",Tabla_471047!A28),"25")</f>
        <v>25</v>
      </c>
      <c r="V32" s="6" t="str">
        <f ca="1">HYPERLINK("#"&amp;CELL("direccion",Tabla_471030!A28),"25")</f>
        <v>25</v>
      </c>
      <c r="W32" s="6" t="str">
        <f ca="1">HYPERLINK("#"&amp;CELL("direccion",Tabla_471041!A28),"25")</f>
        <v>25</v>
      </c>
      <c r="X32" s="6" t="str">
        <f ca="1">HYPERLINK("#"&amp;CELL("direccion",Tabla_471031!A28),"25")</f>
        <v>25</v>
      </c>
      <c r="Y32" s="6" t="str">
        <f ca="1">HYPERLINK("#"&amp;CELL("direccion",Tabla_471032!A28),"25")</f>
        <v>25</v>
      </c>
      <c r="Z32" s="6" t="str">
        <f ca="1">HYPERLINK("#"&amp;CELL("direccion",Tabla_471059!A28),"25")</f>
        <v>25</v>
      </c>
      <c r="AA32" s="6" t="str">
        <f ca="1">HYPERLINK("#"&amp;CELL("direccion",Tabla_471071!A28),"25")</f>
        <v>25</v>
      </c>
      <c r="AB32" s="6" t="str">
        <f ca="1">HYPERLINK("#"&amp;CELL("direccion",Tabla_471062!A28),"25")</f>
        <v>25</v>
      </c>
      <c r="AC32" s="6" t="str">
        <f ca="1">HYPERLINK("#"&amp;CELL("direccion",Tabla_471074!A28),"25")</f>
        <v>25</v>
      </c>
      <c r="AD32" t="s">
        <v>215</v>
      </c>
      <c r="AE32" s="3">
        <v>45033</v>
      </c>
      <c r="AF32" s="3">
        <v>45016</v>
      </c>
    </row>
    <row r="33" spans="1:32" x14ac:dyDescent="0.25">
      <c r="A33">
        <v>2023</v>
      </c>
      <c r="B33" s="3">
        <v>44927</v>
      </c>
      <c r="C33" s="3">
        <v>45016</v>
      </c>
      <c r="D33" t="s">
        <v>86</v>
      </c>
      <c r="E33">
        <v>25</v>
      </c>
      <c r="F33" t="s">
        <v>238</v>
      </c>
      <c r="G33" s="5" t="s">
        <v>257</v>
      </c>
      <c r="H33" s="5" t="s">
        <v>227</v>
      </c>
      <c r="I33" t="s">
        <v>285</v>
      </c>
      <c r="J33" t="s">
        <v>285</v>
      </c>
      <c r="K33" t="s">
        <v>285</v>
      </c>
      <c r="M33">
        <v>0</v>
      </c>
      <c r="N33" t="s">
        <v>214</v>
      </c>
      <c r="O33">
        <v>0</v>
      </c>
      <c r="P33" t="s">
        <v>214</v>
      </c>
      <c r="Q33" s="6" t="str">
        <f ca="1">HYPERLINK("#"&amp;CELL("direccion",Tabla_471065!A29),"26")</f>
        <v>26</v>
      </c>
      <c r="R33" s="6" t="str">
        <f ca="1">HYPERLINK("#"&amp;CELL("direccion",Tabla_471039!A29),"26")</f>
        <v>26</v>
      </c>
      <c r="S33" s="6" t="str">
        <f ca="1">HYPERLINK("#"&amp;CELL("direccion",Tabla_471067!A29),"26")</f>
        <v>26</v>
      </c>
      <c r="T33" s="6" t="str">
        <f ca="1">HYPERLINK("#"&amp;CELL("direccion",Tabla_471023!A29),"26")</f>
        <v>26</v>
      </c>
      <c r="U33" s="6" t="str">
        <f ca="1">HYPERLINK("#"&amp;CELL("direccion",Tabla_471047!A29),"26")</f>
        <v>26</v>
      </c>
      <c r="V33" s="6" t="str">
        <f ca="1">HYPERLINK("#"&amp;CELL("direccion",Tabla_471030!A29),"26")</f>
        <v>26</v>
      </c>
      <c r="W33" s="6" t="str">
        <f ca="1">HYPERLINK("#"&amp;CELL("direccion",Tabla_471041!A29),"26")</f>
        <v>26</v>
      </c>
      <c r="X33" s="6" t="str">
        <f ca="1">HYPERLINK("#"&amp;CELL("direccion",Tabla_471031!A29),"26")</f>
        <v>26</v>
      </c>
      <c r="Y33" s="6" t="str">
        <f ca="1">HYPERLINK("#"&amp;CELL("direccion",Tabla_471032!A29),"26")</f>
        <v>26</v>
      </c>
      <c r="Z33" s="6" t="str">
        <f ca="1">HYPERLINK("#"&amp;CELL("direccion",Tabla_471059!A29),"26")</f>
        <v>26</v>
      </c>
      <c r="AA33" s="6" t="str">
        <f ca="1">HYPERLINK("#"&amp;CELL("direccion",Tabla_471071!A29),"26")</f>
        <v>26</v>
      </c>
      <c r="AB33" s="6" t="str">
        <f ca="1">HYPERLINK("#"&amp;CELL("direccion",Tabla_471062!A29),"26")</f>
        <v>26</v>
      </c>
      <c r="AC33" s="6" t="str">
        <f ca="1">HYPERLINK("#"&amp;CELL("direccion",Tabla_471074!A29),"26")</f>
        <v>26</v>
      </c>
      <c r="AD33" t="s">
        <v>215</v>
      </c>
      <c r="AE33" s="3">
        <v>45033</v>
      </c>
      <c r="AF33" s="3">
        <v>45016</v>
      </c>
    </row>
    <row r="34" spans="1:32" x14ac:dyDescent="0.25">
      <c r="A34">
        <v>2023</v>
      </c>
      <c r="B34" s="3">
        <v>44927</v>
      </c>
      <c r="C34" s="3">
        <v>45016</v>
      </c>
      <c r="D34" t="s">
        <v>86</v>
      </c>
      <c r="E34">
        <v>23</v>
      </c>
      <c r="F34" t="s">
        <v>240</v>
      </c>
      <c r="G34" s="5" t="s">
        <v>258</v>
      </c>
      <c r="H34" s="5" t="s">
        <v>227</v>
      </c>
      <c r="I34" t="s">
        <v>333</v>
      </c>
      <c r="J34" t="s">
        <v>334</v>
      </c>
      <c r="K34" t="s">
        <v>335</v>
      </c>
      <c r="L34" t="s">
        <v>94</v>
      </c>
      <c r="M34">
        <v>19528</v>
      </c>
      <c r="N34" t="s">
        <v>214</v>
      </c>
      <c r="O34">
        <v>16375</v>
      </c>
      <c r="P34" t="s">
        <v>214</v>
      </c>
      <c r="Q34" s="6" t="str">
        <f ca="1">HYPERLINK("#"&amp;CELL("direccion",Tabla_471065!A30),"27")</f>
        <v>27</v>
      </c>
      <c r="R34" s="6" t="str">
        <f ca="1">HYPERLINK("#"&amp;CELL("direccion",Tabla_471039!A30),"27")</f>
        <v>27</v>
      </c>
      <c r="S34" s="6" t="str">
        <f ca="1">HYPERLINK("#"&amp;CELL("direccion",Tabla_471067!A30),"27")</f>
        <v>27</v>
      </c>
      <c r="T34" s="6" t="str">
        <f ca="1">HYPERLINK("#"&amp;CELL("direccion",Tabla_471023!A30),"27")</f>
        <v>27</v>
      </c>
      <c r="U34" s="6" t="str">
        <f ca="1">HYPERLINK("#"&amp;CELL("direccion",Tabla_471047!A30),"27")</f>
        <v>27</v>
      </c>
      <c r="V34" s="6" t="str">
        <f ca="1">HYPERLINK("#"&amp;CELL("direccion",Tabla_471030!A30),"27")</f>
        <v>27</v>
      </c>
      <c r="W34" s="6" t="str">
        <f ca="1">HYPERLINK("#"&amp;CELL("direccion",Tabla_471041!A30),"27")</f>
        <v>27</v>
      </c>
      <c r="X34" s="6" t="str">
        <f ca="1">HYPERLINK("#"&amp;CELL("direccion",Tabla_471031!A30),"27")</f>
        <v>27</v>
      </c>
      <c r="Y34" s="6" t="str">
        <f ca="1">HYPERLINK("#"&amp;CELL("direccion",Tabla_471032!A30),"27")</f>
        <v>27</v>
      </c>
      <c r="Z34" s="6" t="str">
        <f ca="1">HYPERLINK("#"&amp;CELL("direccion",Tabla_471059!A30),"27")</f>
        <v>27</v>
      </c>
      <c r="AA34" s="6" t="str">
        <f ca="1">HYPERLINK("#"&amp;CELL("direccion",Tabla_471071!A30),"27")</f>
        <v>27</v>
      </c>
      <c r="AB34" s="6" t="str">
        <f ca="1">HYPERLINK("#"&amp;CELL("direccion",Tabla_471062!A30),"27")</f>
        <v>27</v>
      </c>
      <c r="AC34" s="6" t="str">
        <f ca="1">HYPERLINK("#"&amp;CELL("direccion",Tabla_471074!A30),"27")</f>
        <v>27</v>
      </c>
      <c r="AD34" t="s">
        <v>215</v>
      </c>
      <c r="AE34" s="3">
        <v>45033</v>
      </c>
      <c r="AF34" s="3">
        <v>45016</v>
      </c>
    </row>
    <row r="35" spans="1:32" x14ac:dyDescent="0.25">
      <c r="A35">
        <v>2023</v>
      </c>
      <c r="B35" s="3">
        <v>44927</v>
      </c>
      <c r="C35" s="3">
        <v>45016</v>
      </c>
      <c r="D35" t="s">
        <v>86</v>
      </c>
      <c r="E35">
        <v>29</v>
      </c>
      <c r="F35" t="s">
        <v>230</v>
      </c>
      <c r="G35" s="5" t="s">
        <v>259</v>
      </c>
      <c r="H35" s="5" t="s">
        <v>227</v>
      </c>
      <c r="I35" t="s">
        <v>336</v>
      </c>
      <c r="J35" t="s">
        <v>300</v>
      </c>
      <c r="K35" t="s">
        <v>337</v>
      </c>
      <c r="L35" t="s">
        <v>94</v>
      </c>
      <c r="M35">
        <v>35248</v>
      </c>
      <c r="N35" t="s">
        <v>214</v>
      </c>
      <c r="O35">
        <v>28527</v>
      </c>
      <c r="P35" t="s">
        <v>214</v>
      </c>
      <c r="Q35" s="6" t="str">
        <f ca="1">HYPERLINK("#"&amp;CELL("direccion",Tabla_471065!A31),"28")</f>
        <v>28</v>
      </c>
      <c r="R35" s="6" t="str">
        <f ca="1">HYPERLINK("#"&amp;CELL("direccion",Tabla_471039!A31),"28")</f>
        <v>28</v>
      </c>
      <c r="S35" s="6" t="str">
        <f ca="1">HYPERLINK("#"&amp;CELL("direccion",Tabla_471067!A31),"28")</f>
        <v>28</v>
      </c>
      <c r="T35" s="6" t="str">
        <f ca="1">HYPERLINK("#"&amp;CELL("direccion",Tabla_471023!A31),"28")</f>
        <v>28</v>
      </c>
      <c r="U35" s="6" t="str">
        <f ca="1">HYPERLINK("#"&amp;CELL("direccion",Tabla_471047!A31),"28")</f>
        <v>28</v>
      </c>
      <c r="V35" s="6" t="str">
        <f ca="1">HYPERLINK("#"&amp;CELL("direccion",Tabla_471030!A31),"28")</f>
        <v>28</v>
      </c>
      <c r="W35" s="6" t="str">
        <f ca="1">HYPERLINK("#"&amp;CELL("direccion",Tabla_471041!A31),"28")</f>
        <v>28</v>
      </c>
      <c r="X35" s="6" t="str">
        <f ca="1">HYPERLINK("#"&amp;CELL("direccion",Tabla_471031!A31),"28")</f>
        <v>28</v>
      </c>
      <c r="Y35" s="6" t="str">
        <f ca="1">HYPERLINK("#"&amp;CELL("direccion",Tabla_471032!A31),"28")</f>
        <v>28</v>
      </c>
      <c r="Z35" s="6" t="str">
        <f ca="1">HYPERLINK("#"&amp;CELL("direccion",Tabla_471059!A31),"28")</f>
        <v>28</v>
      </c>
      <c r="AA35" s="6" t="str">
        <f ca="1">HYPERLINK("#"&amp;CELL("direccion",Tabla_471071!A31),"28")</f>
        <v>28</v>
      </c>
      <c r="AB35" s="6" t="str">
        <f ca="1">HYPERLINK("#"&amp;CELL("direccion",Tabla_471062!A31),"28")</f>
        <v>28</v>
      </c>
      <c r="AC35" s="6" t="str">
        <f ca="1">HYPERLINK("#"&amp;CELL("direccion",Tabla_471074!A31),"28")</f>
        <v>28</v>
      </c>
      <c r="AD35" t="s">
        <v>215</v>
      </c>
      <c r="AE35" s="3">
        <v>45033</v>
      </c>
      <c r="AF35" s="3">
        <v>45016</v>
      </c>
    </row>
    <row r="36" spans="1:32" x14ac:dyDescent="0.25">
      <c r="A36">
        <v>2023</v>
      </c>
      <c r="B36" s="3">
        <v>44927</v>
      </c>
      <c r="C36" s="3">
        <v>45016</v>
      </c>
      <c r="D36" t="s">
        <v>86</v>
      </c>
      <c r="E36">
        <v>25</v>
      </c>
      <c r="F36" t="s">
        <v>238</v>
      </c>
      <c r="G36" s="5" t="s">
        <v>260</v>
      </c>
      <c r="H36" s="5" t="s">
        <v>227</v>
      </c>
      <c r="I36" t="s">
        <v>338</v>
      </c>
      <c r="J36" t="s">
        <v>306</v>
      </c>
      <c r="K36" t="s">
        <v>339</v>
      </c>
      <c r="L36" t="s">
        <v>94</v>
      </c>
      <c r="M36">
        <v>24672</v>
      </c>
      <c r="N36" t="s">
        <v>214</v>
      </c>
      <c r="O36">
        <v>20385</v>
      </c>
      <c r="P36" t="s">
        <v>214</v>
      </c>
      <c r="Q36" s="6" t="str">
        <f ca="1">HYPERLINK("#"&amp;CELL("direccion",Tabla_471065!A32),"29")</f>
        <v>29</v>
      </c>
      <c r="R36" s="6" t="str">
        <f ca="1">HYPERLINK("#"&amp;CELL("direccion",Tabla_471039!A32),"29")</f>
        <v>29</v>
      </c>
      <c r="S36" s="6" t="str">
        <f ca="1">HYPERLINK("#"&amp;CELL("direccion",Tabla_471067!A32),"29")</f>
        <v>29</v>
      </c>
      <c r="T36" s="6" t="str">
        <f ca="1">HYPERLINK("#"&amp;CELL("direccion",Tabla_471023!A32),"29")</f>
        <v>29</v>
      </c>
      <c r="U36" s="6" t="str">
        <f ca="1">HYPERLINK("#"&amp;CELL("direccion",Tabla_471047!A32),"29")</f>
        <v>29</v>
      </c>
      <c r="V36" s="6" t="str">
        <f ca="1">HYPERLINK("#"&amp;CELL("direccion",Tabla_471030!A32),"29")</f>
        <v>29</v>
      </c>
      <c r="W36" s="6" t="str">
        <f ca="1">HYPERLINK("#"&amp;CELL("direccion",Tabla_471041!A32),"29")</f>
        <v>29</v>
      </c>
      <c r="X36" s="6" t="str">
        <f ca="1">HYPERLINK("#"&amp;CELL("direccion",Tabla_471031!A32),"29")</f>
        <v>29</v>
      </c>
      <c r="Y36" s="6" t="str">
        <f ca="1">HYPERLINK("#"&amp;CELL("direccion",Tabla_471032!A32),"29")</f>
        <v>29</v>
      </c>
      <c r="Z36" s="6" t="str">
        <f ca="1">HYPERLINK("#"&amp;CELL("direccion",Tabla_471059!A32),"29")</f>
        <v>29</v>
      </c>
      <c r="AA36" s="6" t="str">
        <f ca="1">HYPERLINK("#"&amp;CELL("direccion",Tabla_471071!A32),"29")</f>
        <v>29</v>
      </c>
      <c r="AB36" s="6" t="str">
        <f ca="1">HYPERLINK("#"&amp;CELL("direccion",Tabla_471062!A32),"29")</f>
        <v>29</v>
      </c>
      <c r="AC36" s="6" t="str">
        <f ca="1">HYPERLINK("#"&amp;CELL("direccion",Tabla_471074!A32),"29")</f>
        <v>29</v>
      </c>
      <c r="AD36" t="s">
        <v>215</v>
      </c>
      <c r="AE36" s="3">
        <v>45033</v>
      </c>
      <c r="AF36" s="3">
        <v>45016</v>
      </c>
    </row>
    <row r="37" spans="1:32" x14ac:dyDescent="0.25">
      <c r="A37">
        <v>2023</v>
      </c>
      <c r="B37" s="3">
        <v>44927</v>
      </c>
      <c r="C37" s="3">
        <v>45016</v>
      </c>
      <c r="D37" t="s">
        <v>86</v>
      </c>
      <c r="E37">
        <v>25</v>
      </c>
      <c r="F37" t="s">
        <v>238</v>
      </c>
      <c r="G37" s="5" t="s">
        <v>261</v>
      </c>
      <c r="H37" s="5" t="s">
        <v>227</v>
      </c>
      <c r="I37" t="s">
        <v>340</v>
      </c>
      <c r="J37" t="s">
        <v>341</v>
      </c>
      <c r="K37" t="s">
        <v>342</v>
      </c>
      <c r="L37" t="s">
        <v>94</v>
      </c>
      <c r="M37">
        <v>24672</v>
      </c>
      <c r="N37" t="s">
        <v>214</v>
      </c>
      <c r="O37">
        <v>20385</v>
      </c>
      <c r="P37" t="s">
        <v>214</v>
      </c>
      <c r="Q37" s="6" t="str">
        <f ca="1">HYPERLINK("#"&amp;CELL("direccion",Tabla_471065!A33),"30")</f>
        <v>30</v>
      </c>
      <c r="R37" s="6" t="str">
        <f ca="1">HYPERLINK("#"&amp;CELL("direccion",Tabla_471039!A33),"30")</f>
        <v>30</v>
      </c>
      <c r="S37" s="6" t="str">
        <f ca="1">HYPERLINK("#"&amp;CELL("direccion",Tabla_471067!A33),"30")</f>
        <v>30</v>
      </c>
      <c r="T37" s="6" t="str">
        <f ca="1">HYPERLINK("#"&amp;CELL("direccion",Tabla_471023!A33),"30")</f>
        <v>30</v>
      </c>
      <c r="U37" s="6" t="str">
        <f ca="1">HYPERLINK("#"&amp;CELL("direccion",Tabla_471047!A33),"30")</f>
        <v>30</v>
      </c>
      <c r="V37" s="6" t="str">
        <f ca="1">HYPERLINK("#"&amp;CELL("direccion",Tabla_471030!A33),"30")</f>
        <v>30</v>
      </c>
      <c r="W37" s="6" t="str">
        <f ca="1">HYPERLINK("#"&amp;CELL("direccion",Tabla_471041!A33),"30")</f>
        <v>30</v>
      </c>
      <c r="X37" s="6" t="str">
        <f ca="1">HYPERLINK("#"&amp;CELL("direccion",Tabla_471031!A33),"30")</f>
        <v>30</v>
      </c>
      <c r="Y37" s="6" t="str">
        <f ca="1">HYPERLINK("#"&amp;CELL("direccion",Tabla_471032!A33),"30")</f>
        <v>30</v>
      </c>
      <c r="Z37" s="6" t="str">
        <f ca="1">HYPERLINK("#"&amp;CELL("direccion",Tabla_471059!A33),"30")</f>
        <v>30</v>
      </c>
      <c r="AA37" s="6" t="str">
        <f ca="1">HYPERLINK("#"&amp;CELL("direccion",Tabla_471071!A33),"30")</f>
        <v>30</v>
      </c>
      <c r="AB37" s="6" t="str">
        <f ca="1">HYPERLINK("#"&amp;CELL("direccion",Tabla_471062!A33),"30")</f>
        <v>30</v>
      </c>
      <c r="AC37" s="6" t="str">
        <f ca="1">HYPERLINK("#"&amp;CELL("direccion",Tabla_471074!A33),"30")</f>
        <v>30</v>
      </c>
      <c r="AD37" t="s">
        <v>215</v>
      </c>
      <c r="AE37" s="3">
        <v>45033</v>
      </c>
      <c r="AF37" s="3">
        <v>45016</v>
      </c>
    </row>
  </sheetData>
  <mergeCells count="7">
    <mergeCell ref="A6:AG6"/>
    <mergeCell ref="A2:C2"/>
    <mergeCell ref="D2:F2"/>
    <mergeCell ref="G2:I2"/>
    <mergeCell ref="A3:C3"/>
    <mergeCell ref="D3:F3"/>
    <mergeCell ref="G3:I3"/>
  </mergeCells>
  <dataValidations count="2">
    <dataValidation type="list" allowBlank="1" showErrorMessage="1" sqref="D8:D201" xr:uid="{00000000-0002-0000-0000-000000000000}">
      <formula1>Hidden_13</formula1>
    </dataValidation>
    <dataValidation type="list" allowBlank="1" showErrorMessage="1" sqref="L8:L201" xr:uid="{00000000-0002-0000-0000-000001000000}">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33"/>
  <sheetViews>
    <sheetView topLeftCell="A3" workbookViewId="0">
      <selection activeCell="A23" sqref="A23"/>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150</v>
      </c>
      <c r="C2" t="s">
        <v>151</v>
      </c>
      <c r="D2" t="s">
        <v>152</v>
      </c>
      <c r="E2" t="s">
        <v>153</v>
      </c>
      <c r="F2" t="s">
        <v>154</v>
      </c>
    </row>
    <row r="3" spans="1:6" x14ac:dyDescent="0.25">
      <c r="A3" s="1" t="s">
        <v>100</v>
      </c>
      <c r="B3" s="1" t="s">
        <v>155</v>
      </c>
      <c r="C3" s="1" t="s">
        <v>156</v>
      </c>
      <c r="D3" s="1" t="s">
        <v>157</v>
      </c>
      <c r="E3" s="1" t="s">
        <v>158</v>
      </c>
      <c r="F3" s="1" t="s">
        <v>159</v>
      </c>
    </row>
    <row r="4" spans="1:6" x14ac:dyDescent="0.25">
      <c r="A4">
        <v>1</v>
      </c>
      <c r="B4" t="s">
        <v>222</v>
      </c>
      <c r="C4" s="4">
        <v>0</v>
      </c>
      <c r="D4">
        <v>0</v>
      </c>
      <c r="E4" t="s">
        <v>214</v>
      </c>
      <c r="F4" t="s">
        <v>217</v>
      </c>
    </row>
    <row r="5" spans="1:6" x14ac:dyDescent="0.25">
      <c r="A5">
        <v>2</v>
      </c>
      <c r="B5" t="s">
        <v>222</v>
      </c>
      <c r="C5" s="4">
        <v>0</v>
      </c>
      <c r="D5">
        <v>0</v>
      </c>
      <c r="E5" t="s">
        <v>214</v>
      </c>
      <c r="F5" t="s">
        <v>217</v>
      </c>
    </row>
    <row r="6" spans="1:6" x14ac:dyDescent="0.25">
      <c r="A6">
        <v>3</v>
      </c>
      <c r="B6" t="s">
        <v>222</v>
      </c>
      <c r="C6" s="4">
        <v>0</v>
      </c>
      <c r="D6">
        <v>0</v>
      </c>
      <c r="E6" t="s">
        <v>214</v>
      </c>
      <c r="F6" t="s">
        <v>217</v>
      </c>
    </row>
    <row r="7" spans="1:6" x14ac:dyDescent="0.25">
      <c r="A7">
        <v>4</v>
      </c>
      <c r="B7" t="s">
        <v>222</v>
      </c>
      <c r="C7" s="4">
        <v>0</v>
      </c>
      <c r="D7">
        <v>0</v>
      </c>
      <c r="E7" t="s">
        <v>214</v>
      </c>
      <c r="F7" t="s">
        <v>217</v>
      </c>
    </row>
    <row r="8" spans="1:6" x14ac:dyDescent="0.25">
      <c r="A8">
        <v>5</v>
      </c>
      <c r="B8" t="s">
        <v>222</v>
      </c>
      <c r="C8" s="4">
        <v>0</v>
      </c>
      <c r="D8">
        <v>0</v>
      </c>
      <c r="E8" t="s">
        <v>214</v>
      </c>
      <c r="F8" t="s">
        <v>217</v>
      </c>
    </row>
    <row r="9" spans="1:6" x14ac:dyDescent="0.25">
      <c r="A9">
        <v>6</v>
      </c>
      <c r="B9" t="s">
        <v>222</v>
      </c>
      <c r="C9" s="4">
        <v>0</v>
      </c>
      <c r="D9">
        <v>0</v>
      </c>
      <c r="E9" t="s">
        <v>214</v>
      </c>
      <c r="F9" t="s">
        <v>217</v>
      </c>
    </row>
    <row r="10" spans="1:6" x14ac:dyDescent="0.25">
      <c r="A10">
        <v>7</v>
      </c>
      <c r="B10" t="s">
        <v>222</v>
      </c>
      <c r="C10" s="4">
        <v>0</v>
      </c>
      <c r="D10">
        <v>0</v>
      </c>
      <c r="E10" t="s">
        <v>214</v>
      </c>
      <c r="F10" t="s">
        <v>217</v>
      </c>
    </row>
    <row r="11" spans="1:6" x14ac:dyDescent="0.25">
      <c r="A11">
        <v>8</v>
      </c>
      <c r="B11" t="s">
        <v>222</v>
      </c>
      <c r="C11" s="4">
        <v>0</v>
      </c>
      <c r="D11">
        <v>0</v>
      </c>
      <c r="E11" t="s">
        <v>214</v>
      </c>
      <c r="F11" t="s">
        <v>217</v>
      </c>
    </row>
    <row r="12" spans="1:6" x14ac:dyDescent="0.25">
      <c r="A12">
        <v>9</v>
      </c>
      <c r="B12" t="s">
        <v>222</v>
      </c>
      <c r="C12" s="4">
        <v>0</v>
      </c>
      <c r="D12">
        <v>0</v>
      </c>
      <c r="E12" t="s">
        <v>214</v>
      </c>
      <c r="F12" t="s">
        <v>217</v>
      </c>
    </row>
    <row r="13" spans="1:6" x14ac:dyDescent="0.25">
      <c r="A13">
        <v>10</v>
      </c>
      <c r="B13" t="s">
        <v>222</v>
      </c>
      <c r="C13" s="4">
        <v>0</v>
      </c>
      <c r="D13">
        <v>0</v>
      </c>
      <c r="E13" t="s">
        <v>214</v>
      </c>
      <c r="F13" t="s">
        <v>217</v>
      </c>
    </row>
    <row r="14" spans="1:6" x14ac:dyDescent="0.25">
      <c r="A14">
        <v>11</v>
      </c>
      <c r="B14" t="s">
        <v>222</v>
      </c>
      <c r="C14" s="4">
        <v>0</v>
      </c>
      <c r="D14">
        <v>0</v>
      </c>
      <c r="E14" t="s">
        <v>214</v>
      </c>
      <c r="F14" t="s">
        <v>217</v>
      </c>
    </row>
    <row r="15" spans="1:6" x14ac:dyDescent="0.25">
      <c r="A15">
        <v>12</v>
      </c>
      <c r="B15" t="s">
        <v>222</v>
      </c>
      <c r="C15" s="4">
        <v>0</v>
      </c>
      <c r="D15">
        <v>0</v>
      </c>
      <c r="E15" t="s">
        <v>214</v>
      </c>
      <c r="F15" t="s">
        <v>217</v>
      </c>
    </row>
    <row r="16" spans="1:6" x14ac:dyDescent="0.25">
      <c r="A16">
        <v>13</v>
      </c>
      <c r="B16" t="s">
        <v>222</v>
      </c>
      <c r="C16" s="4">
        <v>0</v>
      </c>
      <c r="D16">
        <v>0</v>
      </c>
      <c r="E16" t="s">
        <v>214</v>
      </c>
      <c r="F16" t="s">
        <v>217</v>
      </c>
    </row>
    <row r="17" spans="1:6" x14ac:dyDescent="0.25">
      <c r="A17">
        <v>14</v>
      </c>
      <c r="B17" t="s">
        <v>222</v>
      </c>
      <c r="C17" s="4">
        <v>0</v>
      </c>
      <c r="D17">
        <v>0</v>
      </c>
      <c r="E17" t="s">
        <v>214</v>
      </c>
      <c r="F17" t="s">
        <v>217</v>
      </c>
    </row>
    <row r="18" spans="1:6" x14ac:dyDescent="0.25">
      <c r="A18">
        <v>15</v>
      </c>
      <c r="B18" t="s">
        <v>222</v>
      </c>
      <c r="C18" s="4">
        <v>0</v>
      </c>
      <c r="D18">
        <v>0</v>
      </c>
      <c r="E18" t="s">
        <v>214</v>
      </c>
      <c r="F18" t="s">
        <v>217</v>
      </c>
    </row>
    <row r="19" spans="1:6" x14ac:dyDescent="0.25">
      <c r="A19">
        <v>16</v>
      </c>
      <c r="B19" t="s">
        <v>222</v>
      </c>
      <c r="C19" s="4">
        <v>0</v>
      </c>
      <c r="D19">
        <v>0</v>
      </c>
      <c r="E19" t="s">
        <v>214</v>
      </c>
      <c r="F19" t="s">
        <v>217</v>
      </c>
    </row>
    <row r="20" spans="1:6" x14ac:dyDescent="0.25">
      <c r="A20">
        <v>17</v>
      </c>
      <c r="B20" t="s">
        <v>222</v>
      </c>
      <c r="C20" s="4">
        <v>0</v>
      </c>
      <c r="D20">
        <v>0</v>
      </c>
      <c r="E20" t="s">
        <v>214</v>
      </c>
      <c r="F20" t="s">
        <v>217</v>
      </c>
    </row>
    <row r="21" spans="1:6" x14ac:dyDescent="0.25">
      <c r="A21">
        <v>18</v>
      </c>
      <c r="B21" t="s">
        <v>222</v>
      </c>
      <c r="C21" s="4">
        <v>0</v>
      </c>
      <c r="D21">
        <v>0</v>
      </c>
      <c r="E21" t="s">
        <v>214</v>
      </c>
      <c r="F21" t="s">
        <v>217</v>
      </c>
    </row>
    <row r="22" spans="1:6" x14ac:dyDescent="0.25">
      <c r="A22">
        <v>19</v>
      </c>
      <c r="B22" t="s">
        <v>222</v>
      </c>
      <c r="C22" s="4">
        <v>0</v>
      </c>
      <c r="D22">
        <v>0</v>
      </c>
      <c r="E22" t="s">
        <v>214</v>
      </c>
      <c r="F22" t="s">
        <v>217</v>
      </c>
    </row>
    <row r="23" spans="1:6" x14ac:dyDescent="0.25">
      <c r="A23">
        <v>20</v>
      </c>
      <c r="B23" t="s">
        <v>222</v>
      </c>
      <c r="C23" s="4">
        <v>0</v>
      </c>
      <c r="D23">
        <v>0</v>
      </c>
      <c r="E23" t="s">
        <v>214</v>
      </c>
      <c r="F23" t="s">
        <v>217</v>
      </c>
    </row>
    <row r="24" spans="1:6" x14ac:dyDescent="0.25">
      <c r="A24">
        <v>21</v>
      </c>
      <c r="B24" t="s">
        <v>222</v>
      </c>
      <c r="C24" s="4">
        <v>0</v>
      </c>
      <c r="D24">
        <v>0</v>
      </c>
      <c r="E24" t="s">
        <v>214</v>
      </c>
      <c r="F24" t="s">
        <v>217</v>
      </c>
    </row>
    <row r="25" spans="1:6" x14ac:dyDescent="0.25">
      <c r="A25">
        <v>22</v>
      </c>
      <c r="B25" t="s">
        <v>222</v>
      </c>
      <c r="C25" s="4">
        <v>0</v>
      </c>
      <c r="D25">
        <v>0</v>
      </c>
      <c r="E25" t="s">
        <v>214</v>
      </c>
      <c r="F25" t="s">
        <v>217</v>
      </c>
    </row>
    <row r="26" spans="1:6" x14ac:dyDescent="0.25">
      <c r="A26">
        <v>23</v>
      </c>
      <c r="B26" t="s">
        <v>222</v>
      </c>
      <c r="C26" s="4">
        <v>0</v>
      </c>
      <c r="D26">
        <v>0</v>
      </c>
      <c r="E26" t="s">
        <v>214</v>
      </c>
      <c r="F26" t="s">
        <v>217</v>
      </c>
    </row>
    <row r="27" spans="1:6" x14ac:dyDescent="0.25">
      <c r="A27">
        <v>24</v>
      </c>
      <c r="B27" t="s">
        <v>222</v>
      </c>
      <c r="C27" s="4">
        <v>0</v>
      </c>
      <c r="D27">
        <v>0</v>
      </c>
      <c r="E27" t="s">
        <v>214</v>
      </c>
      <c r="F27" t="s">
        <v>217</v>
      </c>
    </row>
    <row r="28" spans="1:6" x14ac:dyDescent="0.25">
      <c r="A28">
        <v>25</v>
      </c>
      <c r="B28" t="s">
        <v>222</v>
      </c>
      <c r="C28" s="4">
        <v>0</v>
      </c>
      <c r="D28">
        <v>0</v>
      </c>
      <c r="E28" t="s">
        <v>214</v>
      </c>
      <c r="F28" t="s">
        <v>217</v>
      </c>
    </row>
    <row r="29" spans="1:6" x14ac:dyDescent="0.25">
      <c r="A29">
        <v>26</v>
      </c>
      <c r="B29" t="s">
        <v>222</v>
      </c>
      <c r="C29" s="4">
        <v>0</v>
      </c>
      <c r="D29">
        <v>0</v>
      </c>
      <c r="E29" t="s">
        <v>214</v>
      </c>
      <c r="F29" t="s">
        <v>217</v>
      </c>
    </row>
    <row r="30" spans="1:6" x14ac:dyDescent="0.25">
      <c r="A30">
        <v>27</v>
      </c>
      <c r="B30" t="s">
        <v>222</v>
      </c>
      <c r="C30" s="4">
        <v>0</v>
      </c>
      <c r="D30">
        <v>0</v>
      </c>
      <c r="E30" t="s">
        <v>214</v>
      </c>
      <c r="F30" t="s">
        <v>217</v>
      </c>
    </row>
    <row r="31" spans="1:6" x14ac:dyDescent="0.25">
      <c r="A31">
        <v>28</v>
      </c>
      <c r="B31" t="s">
        <v>222</v>
      </c>
      <c r="C31" s="4">
        <v>0</v>
      </c>
      <c r="D31">
        <v>0</v>
      </c>
      <c r="E31" t="s">
        <v>214</v>
      </c>
      <c r="F31" t="s">
        <v>217</v>
      </c>
    </row>
    <row r="32" spans="1:6" x14ac:dyDescent="0.25">
      <c r="A32">
        <v>29</v>
      </c>
      <c r="B32" t="s">
        <v>222</v>
      </c>
      <c r="C32" s="4">
        <v>0</v>
      </c>
      <c r="D32">
        <v>0</v>
      </c>
      <c r="E32" t="s">
        <v>214</v>
      </c>
      <c r="F32" t="s">
        <v>217</v>
      </c>
    </row>
    <row r="33" spans="1:6" x14ac:dyDescent="0.25">
      <c r="A33">
        <v>30</v>
      </c>
      <c r="B33" t="s">
        <v>222</v>
      </c>
      <c r="C33" s="4">
        <v>0</v>
      </c>
      <c r="D33">
        <v>0</v>
      </c>
      <c r="E33" t="s">
        <v>214</v>
      </c>
      <c r="F33" t="s">
        <v>217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33"/>
  <sheetViews>
    <sheetView topLeftCell="A3" workbookViewId="0">
      <selection activeCell="A3" sqref="A3"/>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160</v>
      </c>
      <c r="C2" t="s">
        <v>161</v>
      </c>
      <c r="D2" t="s">
        <v>162</v>
      </c>
      <c r="E2" t="s">
        <v>163</v>
      </c>
      <c r="F2" t="s">
        <v>164</v>
      </c>
    </row>
    <row r="3" spans="1:6" x14ac:dyDescent="0.25">
      <c r="A3" s="1" t="s">
        <v>100</v>
      </c>
      <c r="B3" s="1" t="s">
        <v>165</v>
      </c>
      <c r="C3" s="1" t="s">
        <v>166</v>
      </c>
      <c r="D3" s="1" t="s">
        <v>167</v>
      </c>
      <c r="E3" s="1" t="s">
        <v>168</v>
      </c>
      <c r="F3" s="1" t="s">
        <v>169</v>
      </c>
    </row>
    <row r="4" spans="1:6" x14ac:dyDescent="0.25">
      <c r="A4">
        <v>1</v>
      </c>
      <c r="B4" t="s">
        <v>222</v>
      </c>
      <c r="C4" s="4">
        <v>0</v>
      </c>
      <c r="D4">
        <v>0</v>
      </c>
      <c r="E4" t="s">
        <v>214</v>
      </c>
      <c r="F4" t="s">
        <v>217</v>
      </c>
    </row>
    <row r="5" spans="1:6" x14ac:dyDescent="0.25">
      <c r="A5">
        <v>2</v>
      </c>
      <c r="B5" t="s">
        <v>222</v>
      </c>
      <c r="C5" s="4">
        <v>0</v>
      </c>
      <c r="D5">
        <v>0</v>
      </c>
      <c r="E5" t="s">
        <v>214</v>
      </c>
      <c r="F5" t="s">
        <v>217</v>
      </c>
    </row>
    <row r="6" spans="1:6" x14ac:dyDescent="0.25">
      <c r="A6">
        <v>3</v>
      </c>
      <c r="B6" t="s">
        <v>222</v>
      </c>
      <c r="C6" s="4">
        <v>0</v>
      </c>
      <c r="D6">
        <v>0</v>
      </c>
      <c r="E6" t="s">
        <v>214</v>
      </c>
      <c r="F6" t="s">
        <v>217</v>
      </c>
    </row>
    <row r="7" spans="1:6" x14ac:dyDescent="0.25">
      <c r="A7">
        <v>4</v>
      </c>
      <c r="B7" t="s">
        <v>222</v>
      </c>
      <c r="C7" s="4">
        <v>0</v>
      </c>
      <c r="D7">
        <v>0</v>
      </c>
      <c r="E7" t="s">
        <v>214</v>
      </c>
      <c r="F7" t="s">
        <v>217</v>
      </c>
    </row>
    <row r="8" spans="1:6" x14ac:dyDescent="0.25">
      <c r="A8">
        <v>5</v>
      </c>
      <c r="B8" t="s">
        <v>222</v>
      </c>
      <c r="C8" s="4">
        <v>0</v>
      </c>
      <c r="D8">
        <v>0</v>
      </c>
      <c r="E8" t="s">
        <v>214</v>
      </c>
      <c r="F8" t="s">
        <v>217</v>
      </c>
    </row>
    <row r="9" spans="1:6" x14ac:dyDescent="0.25">
      <c r="A9">
        <v>6</v>
      </c>
      <c r="B9" t="s">
        <v>222</v>
      </c>
      <c r="C9" s="4">
        <v>0</v>
      </c>
      <c r="D9">
        <v>0</v>
      </c>
      <c r="E9" t="s">
        <v>214</v>
      </c>
      <c r="F9" t="s">
        <v>217</v>
      </c>
    </row>
    <row r="10" spans="1:6" x14ac:dyDescent="0.25">
      <c r="A10">
        <v>7</v>
      </c>
      <c r="B10" t="s">
        <v>222</v>
      </c>
      <c r="C10" s="4">
        <v>0</v>
      </c>
      <c r="D10">
        <v>0</v>
      </c>
      <c r="E10" t="s">
        <v>214</v>
      </c>
      <c r="F10" t="s">
        <v>217</v>
      </c>
    </row>
    <row r="11" spans="1:6" x14ac:dyDescent="0.25">
      <c r="A11">
        <v>8</v>
      </c>
      <c r="B11" t="s">
        <v>222</v>
      </c>
      <c r="C11" s="4">
        <v>0</v>
      </c>
      <c r="D11">
        <v>0</v>
      </c>
      <c r="E11" t="s">
        <v>214</v>
      </c>
      <c r="F11" t="s">
        <v>217</v>
      </c>
    </row>
    <row r="12" spans="1:6" x14ac:dyDescent="0.25">
      <c r="A12">
        <v>9</v>
      </c>
      <c r="B12" t="s">
        <v>222</v>
      </c>
      <c r="C12" s="4">
        <v>0</v>
      </c>
      <c r="D12">
        <v>0</v>
      </c>
      <c r="E12" t="s">
        <v>214</v>
      </c>
      <c r="F12" t="s">
        <v>217</v>
      </c>
    </row>
    <row r="13" spans="1:6" x14ac:dyDescent="0.25">
      <c r="A13">
        <v>10</v>
      </c>
      <c r="B13" t="s">
        <v>222</v>
      </c>
      <c r="C13" s="4">
        <v>0</v>
      </c>
      <c r="D13">
        <v>0</v>
      </c>
      <c r="E13" t="s">
        <v>214</v>
      </c>
      <c r="F13" t="s">
        <v>217</v>
      </c>
    </row>
    <row r="14" spans="1:6" x14ac:dyDescent="0.25">
      <c r="A14">
        <v>11</v>
      </c>
      <c r="B14" t="s">
        <v>222</v>
      </c>
      <c r="C14" s="4">
        <v>0</v>
      </c>
      <c r="D14">
        <v>0</v>
      </c>
      <c r="E14" t="s">
        <v>214</v>
      </c>
      <c r="F14" t="s">
        <v>217</v>
      </c>
    </row>
    <row r="15" spans="1:6" x14ac:dyDescent="0.25">
      <c r="A15">
        <v>12</v>
      </c>
      <c r="B15" t="s">
        <v>222</v>
      </c>
      <c r="C15" s="4">
        <v>0</v>
      </c>
      <c r="D15">
        <v>0</v>
      </c>
      <c r="E15" t="s">
        <v>214</v>
      </c>
      <c r="F15" t="s">
        <v>217</v>
      </c>
    </row>
    <row r="16" spans="1:6" x14ac:dyDescent="0.25">
      <c r="A16">
        <v>13</v>
      </c>
      <c r="B16" t="s">
        <v>222</v>
      </c>
      <c r="C16" s="4">
        <v>0</v>
      </c>
      <c r="D16">
        <v>0</v>
      </c>
      <c r="E16" t="s">
        <v>214</v>
      </c>
      <c r="F16" t="s">
        <v>217</v>
      </c>
    </row>
    <row r="17" spans="1:6" x14ac:dyDescent="0.25">
      <c r="A17">
        <v>14</v>
      </c>
      <c r="B17" t="s">
        <v>222</v>
      </c>
      <c r="C17" s="4">
        <v>0</v>
      </c>
      <c r="D17">
        <v>0</v>
      </c>
      <c r="E17" t="s">
        <v>214</v>
      </c>
      <c r="F17" t="s">
        <v>217</v>
      </c>
    </row>
    <row r="18" spans="1:6" x14ac:dyDescent="0.25">
      <c r="A18">
        <v>15</v>
      </c>
      <c r="B18" t="s">
        <v>222</v>
      </c>
      <c r="C18" s="4">
        <v>0</v>
      </c>
      <c r="D18">
        <v>0</v>
      </c>
      <c r="E18" t="s">
        <v>214</v>
      </c>
      <c r="F18" t="s">
        <v>217</v>
      </c>
    </row>
    <row r="19" spans="1:6" x14ac:dyDescent="0.25">
      <c r="A19">
        <v>16</v>
      </c>
      <c r="B19" t="s">
        <v>222</v>
      </c>
      <c r="C19" s="4">
        <v>0</v>
      </c>
      <c r="D19">
        <v>0</v>
      </c>
      <c r="E19" t="s">
        <v>214</v>
      </c>
      <c r="F19" t="s">
        <v>217</v>
      </c>
    </row>
    <row r="20" spans="1:6" x14ac:dyDescent="0.25">
      <c r="A20">
        <v>17</v>
      </c>
      <c r="B20" t="s">
        <v>222</v>
      </c>
      <c r="C20" s="4">
        <v>0</v>
      </c>
      <c r="D20">
        <v>0</v>
      </c>
      <c r="E20" t="s">
        <v>214</v>
      </c>
      <c r="F20" t="s">
        <v>217</v>
      </c>
    </row>
    <row r="21" spans="1:6" x14ac:dyDescent="0.25">
      <c r="A21">
        <v>18</v>
      </c>
      <c r="B21" t="s">
        <v>222</v>
      </c>
      <c r="C21" s="4">
        <v>0</v>
      </c>
      <c r="D21">
        <v>0</v>
      </c>
      <c r="E21" t="s">
        <v>214</v>
      </c>
      <c r="F21" t="s">
        <v>217</v>
      </c>
    </row>
    <row r="22" spans="1:6" x14ac:dyDescent="0.25">
      <c r="A22">
        <v>19</v>
      </c>
      <c r="B22" t="s">
        <v>222</v>
      </c>
      <c r="C22" s="4">
        <v>0</v>
      </c>
      <c r="D22">
        <v>0</v>
      </c>
      <c r="E22" t="s">
        <v>214</v>
      </c>
      <c r="F22" t="s">
        <v>217</v>
      </c>
    </row>
    <row r="23" spans="1:6" x14ac:dyDescent="0.25">
      <c r="A23">
        <v>20</v>
      </c>
      <c r="B23" t="s">
        <v>222</v>
      </c>
      <c r="C23" s="4">
        <v>0</v>
      </c>
      <c r="D23">
        <v>0</v>
      </c>
      <c r="E23" t="s">
        <v>214</v>
      </c>
      <c r="F23" t="s">
        <v>217</v>
      </c>
    </row>
    <row r="24" spans="1:6" x14ac:dyDescent="0.25">
      <c r="A24">
        <v>21</v>
      </c>
      <c r="B24" t="s">
        <v>222</v>
      </c>
      <c r="C24" s="4">
        <v>0</v>
      </c>
      <c r="D24">
        <v>0</v>
      </c>
      <c r="E24" t="s">
        <v>214</v>
      </c>
      <c r="F24" t="s">
        <v>217</v>
      </c>
    </row>
    <row r="25" spans="1:6" x14ac:dyDescent="0.25">
      <c r="A25">
        <v>22</v>
      </c>
      <c r="B25" t="s">
        <v>222</v>
      </c>
      <c r="C25" s="4">
        <v>0</v>
      </c>
      <c r="D25">
        <v>0</v>
      </c>
      <c r="E25" t="s">
        <v>214</v>
      </c>
      <c r="F25" t="s">
        <v>217</v>
      </c>
    </row>
    <row r="26" spans="1:6" x14ac:dyDescent="0.25">
      <c r="A26">
        <v>23</v>
      </c>
      <c r="B26" t="s">
        <v>222</v>
      </c>
      <c r="C26" s="4">
        <v>0</v>
      </c>
      <c r="D26">
        <v>0</v>
      </c>
      <c r="E26" t="s">
        <v>214</v>
      </c>
      <c r="F26" t="s">
        <v>217</v>
      </c>
    </row>
    <row r="27" spans="1:6" x14ac:dyDescent="0.25">
      <c r="A27">
        <v>24</v>
      </c>
      <c r="B27" t="s">
        <v>222</v>
      </c>
      <c r="C27" s="4">
        <v>0</v>
      </c>
      <c r="D27">
        <v>0</v>
      </c>
      <c r="E27" t="s">
        <v>214</v>
      </c>
      <c r="F27" t="s">
        <v>217</v>
      </c>
    </row>
    <row r="28" spans="1:6" x14ac:dyDescent="0.25">
      <c r="A28">
        <v>25</v>
      </c>
      <c r="B28" t="s">
        <v>222</v>
      </c>
      <c r="C28" s="4">
        <v>0</v>
      </c>
      <c r="D28">
        <v>0</v>
      </c>
      <c r="E28" t="s">
        <v>214</v>
      </c>
      <c r="F28" t="s">
        <v>217</v>
      </c>
    </row>
    <row r="29" spans="1:6" x14ac:dyDescent="0.25">
      <c r="A29">
        <v>26</v>
      </c>
      <c r="B29" t="s">
        <v>222</v>
      </c>
      <c r="C29" s="4">
        <v>0</v>
      </c>
      <c r="D29">
        <v>0</v>
      </c>
      <c r="E29" t="s">
        <v>214</v>
      </c>
      <c r="F29" t="s">
        <v>217</v>
      </c>
    </row>
    <row r="30" spans="1:6" x14ac:dyDescent="0.25">
      <c r="A30">
        <v>27</v>
      </c>
      <c r="B30" t="s">
        <v>222</v>
      </c>
      <c r="C30" s="4">
        <v>0</v>
      </c>
      <c r="D30">
        <v>0</v>
      </c>
      <c r="E30" t="s">
        <v>214</v>
      </c>
      <c r="F30" t="s">
        <v>217</v>
      </c>
    </row>
    <row r="31" spans="1:6" x14ac:dyDescent="0.25">
      <c r="A31">
        <v>28</v>
      </c>
      <c r="B31" t="s">
        <v>222</v>
      </c>
      <c r="C31" s="4">
        <v>0</v>
      </c>
      <c r="D31">
        <v>0</v>
      </c>
      <c r="E31" t="s">
        <v>214</v>
      </c>
      <c r="F31" t="s">
        <v>217</v>
      </c>
    </row>
    <row r="32" spans="1:6" x14ac:dyDescent="0.25">
      <c r="A32">
        <v>29</v>
      </c>
      <c r="B32" t="s">
        <v>222</v>
      </c>
      <c r="C32" s="4">
        <v>0</v>
      </c>
      <c r="D32">
        <v>0</v>
      </c>
      <c r="E32" t="s">
        <v>214</v>
      </c>
      <c r="F32" t="s">
        <v>217</v>
      </c>
    </row>
    <row r="33" spans="1:6" x14ac:dyDescent="0.25">
      <c r="A33">
        <v>30</v>
      </c>
      <c r="B33" t="s">
        <v>222</v>
      </c>
      <c r="C33" s="4">
        <v>0</v>
      </c>
      <c r="D33">
        <v>0</v>
      </c>
      <c r="E33" t="s">
        <v>214</v>
      </c>
      <c r="F33" t="s">
        <v>217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33"/>
  <sheetViews>
    <sheetView topLeftCell="A3" workbookViewId="0">
      <selection activeCell="A3" sqref="A3"/>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170</v>
      </c>
      <c r="C2" t="s">
        <v>171</v>
      </c>
      <c r="D2" t="s">
        <v>172</v>
      </c>
      <c r="E2" t="s">
        <v>173</v>
      </c>
      <c r="F2" t="s">
        <v>174</v>
      </c>
    </row>
    <row r="3" spans="1:6" x14ac:dyDescent="0.25">
      <c r="A3" s="1" t="s">
        <v>100</v>
      </c>
      <c r="B3" s="1" t="s">
        <v>175</v>
      </c>
      <c r="C3" s="1" t="s">
        <v>176</v>
      </c>
      <c r="D3" s="1" t="s">
        <v>177</v>
      </c>
      <c r="E3" s="1" t="s">
        <v>178</v>
      </c>
      <c r="F3" s="1" t="s">
        <v>179</v>
      </c>
    </row>
    <row r="4" spans="1:6" x14ac:dyDescent="0.25">
      <c r="A4">
        <v>1</v>
      </c>
      <c r="B4" t="s">
        <v>222</v>
      </c>
      <c r="C4" s="4">
        <v>0</v>
      </c>
      <c r="D4">
        <v>0</v>
      </c>
      <c r="E4" t="s">
        <v>214</v>
      </c>
      <c r="F4" t="s">
        <v>217</v>
      </c>
    </row>
    <row r="5" spans="1:6" x14ac:dyDescent="0.25">
      <c r="A5">
        <v>2</v>
      </c>
      <c r="B5" t="s">
        <v>222</v>
      </c>
      <c r="C5" s="4">
        <v>0</v>
      </c>
      <c r="D5">
        <v>0</v>
      </c>
      <c r="E5" t="s">
        <v>214</v>
      </c>
      <c r="F5" t="s">
        <v>217</v>
      </c>
    </row>
    <row r="6" spans="1:6" x14ac:dyDescent="0.25">
      <c r="A6">
        <v>3</v>
      </c>
      <c r="B6" t="s">
        <v>222</v>
      </c>
      <c r="C6" s="4">
        <v>0</v>
      </c>
      <c r="D6">
        <v>0</v>
      </c>
      <c r="E6" t="s">
        <v>214</v>
      </c>
      <c r="F6" t="s">
        <v>217</v>
      </c>
    </row>
    <row r="7" spans="1:6" x14ac:dyDescent="0.25">
      <c r="A7">
        <v>4</v>
      </c>
      <c r="B7" t="s">
        <v>222</v>
      </c>
      <c r="C7" s="4">
        <v>0</v>
      </c>
      <c r="D7">
        <v>0</v>
      </c>
      <c r="E7" t="s">
        <v>214</v>
      </c>
      <c r="F7" t="s">
        <v>217</v>
      </c>
    </row>
    <row r="8" spans="1:6" x14ac:dyDescent="0.25">
      <c r="A8">
        <v>5</v>
      </c>
      <c r="B8" t="s">
        <v>222</v>
      </c>
      <c r="C8" s="4">
        <v>0</v>
      </c>
      <c r="D8">
        <v>0</v>
      </c>
      <c r="E8" t="s">
        <v>214</v>
      </c>
      <c r="F8" t="s">
        <v>217</v>
      </c>
    </row>
    <row r="9" spans="1:6" x14ac:dyDescent="0.25">
      <c r="A9">
        <v>6</v>
      </c>
      <c r="B9" t="s">
        <v>222</v>
      </c>
      <c r="C9" s="4">
        <v>0</v>
      </c>
      <c r="D9">
        <v>0</v>
      </c>
      <c r="E9" t="s">
        <v>214</v>
      </c>
      <c r="F9" t="s">
        <v>217</v>
      </c>
    </row>
    <row r="10" spans="1:6" x14ac:dyDescent="0.25">
      <c r="A10">
        <v>7</v>
      </c>
      <c r="B10" t="s">
        <v>222</v>
      </c>
      <c r="C10" s="4">
        <v>0</v>
      </c>
      <c r="D10">
        <v>0</v>
      </c>
      <c r="E10" t="s">
        <v>214</v>
      </c>
      <c r="F10" t="s">
        <v>217</v>
      </c>
    </row>
    <row r="11" spans="1:6" x14ac:dyDescent="0.25">
      <c r="A11">
        <v>8</v>
      </c>
      <c r="B11" t="s">
        <v>222</v>
      </c>
      <c r="C11" s="4">
        <v>0</v>
      </c>
      <c r="D11">
        <v>0</v>
      </c>
      <c r="E11" t="s">
        <v>214</v>
      </c>
      <c r="F11" t="s">
        <v>217</v>
      </c>
    </row>
    <row r="12" spans="1:6" x14ac:dyDescent="0.25">
      <c r="A12">
        <v>9</v>
      </c>
      <c r="B12" t="s">
        <v>222</v>
      </c>
      <c r="C12" s="4">
        <v>0</v>
      </c>
      <c r="D12">
        <v>0</v>
      </c>
      <c r="E12" t="s">
        <v>214</v>
      </c>
      <c r="F12" t="s">
        <v>217</v>
      </c>
    </row>
    <row r="13" spans="1:6" x14ac:dyDescent="0.25">
      <c r="A13">
        <v>10</v>
      </c>
      <c r="B13" t="s">
        <v>222</v>
      </c>
      <c r="C13" s="4">
        <v>0</v>
      </c>
      <c r="D13">
        <v>0</v>
      </c>
      <c r="E13" t="s">
        <v>214</v>
      </c>
      <c r="F13" t="s">
        <v>217</v>
      </c>
    </row>
    <row r="14" spans="1:6" x14ac:dyDescent="0.25">
      <c r="A14">
        <v>11</v>
      </c>
      <c r="B14" t="s">
        <v>222</v>
      </c>
      <c r="C14" s="4">
        <v>0</v>
      </c>
      <c r="D14">
        <v>0</v>
      </c>
      <c r="E14" t="s">
        <v>214</v>
      </c>
      <c r="F14" t="s">
        <v>217</v>
      </c>
    </row>
    <row r="15" spans="1:6" x14ac:dyDescent="0.25">
      <c r="A15">
        <v>12</v>
      </c>
      <c r="B15" t="s">
        <v>222</v>
      </c>
      <c r="C15" s="4">
        <v>0</v>
      </c>
      <c r="D15">
        <v>0</v>
      </c>
      <c r="E15" t="s">
        <v>214</v>
      </c>
      <c r="F15" t="s">
        <v>217</v>
      </c>
    </row>
    <row r="16" spans="1:6" x14ac:dyDescent="0.25">
      <c r="A16">
        <v>13</v>
      </c>
      <c r="B16" t="s">
        <v>222</v>
      </c>
      <c r="C16" s="4">
        <v>0</v>
      </c>
      <c r="D16">
        <v>0</v>
      </c>
      <c r="E16" t="s">
        <v>214</v>
      </c>
      <c r="F16" t="s">
        <v>217</v>
      </c>
    </row>
    <row r="17" spans="1:6" x14ac:dyDescent="0.25">
      <c r="A17">
        <v>14</v>
      </c>
      <c r="B17" t="s">
        <v>222</v>
      </c>
      <c r="C17" s="4">
        <v>0</v>
      </c>
      <c r="D17">
        <v>0</v>
      </c>
      <c r="E17" t="s">
        <v>214</v>
      </c>
      <c r="F17" t="s">
        <v>217</v>
      </c>
    </row>
    <row r="18" spans="1:6" x14ac:dyDescent="0.25">
      <c r="A18">
        <v>15</v>
      </c>
      <c r="B18" t="s">
        <v>222</v>
      </c>
      <c r="C18" s="4">
        <v>0</v>
      </c>
      <c r="D18">
        <v>0</v>
      </c>
      <c r="E18" t="s">
        <v>214</v>
      </c>
      <c r="F18" t="s">
        <v>217</v>
      </c>
    </row>
    <row r="19" spans="1:6" x14ac:dyDescent="0.25">
      <c r="A19">
        <v>16</v>
      </c>
      <c r="B19" t="s">
        <v>222</v>
      </c>
      <c r="C19" s="4">
        <v>0</v>
      </c>
      <c r="D19">
        <v>0</v>
      </c>
      <c r="E19" t="s">
        <v>214</v>
      </c>
      <c r="F19" t="s">
        <v>217</v>
      </c>
    </row>
    <row r="20" spans="1:6" x14ac:dyDescent="0.25">
      <c r="A20">
        <v>17</v>
      </c>
      <c r="B20" t="s">
        <v>222</v>
      </c>
      <c r="C20" s="4">
        <v>0</v>
      </c>
      <c r="D20">
        <v>0</v>
      </c>
      <c r="E20" t="s">
        <v>214</v>
      </c>
      <c r="F20" t="s">
        <v>217</v>
      </c>
    </row>
    <row r="21" spans="1:6" x14ac:dyDescent="0.25">
      <c r="A21">
        <v>18</v>
      </c>
      <c r="B21" t="s">
        <v>222</v>
      </c>
      <c r="C21" s="4">
        <v>0</v>
      </c>
      <c r="D21">
        <v>0</v>
      </c>
      <c r="E21" t="s">
        <v>214</v>
      </c>
      <c r="F21" t="s">
        <v>217</v>
      </c>
    </row>
    <row r="22" spans="1:6" x14ac:dyDescent="0.25">
      <c r="A22">
        <v>19</v>
      </c>
      <c r="B22" t="s">
        <v>222</v>
      </c>
      <c r="C22" s="4">
        <v>0</v>
      </c>
      <c r="D22">
        <v>0</v>
      </c>
      <c r="E22" t="s">
        <v>214</v>
      </c>
      <c r="F22" t="s">
        <v>217</v>
      </c>
    </row>
    <row r="23" spans="1:6" x14ac:dyDescent="0.25">
      <c r="A23">
        <v>20</v>
      </c>
      <c r="B23" t="s">
        <v>222</v>
      </c>
      <c r="C23" s="4">
        <v>0</v>
      </c>
      <c r="D23">
        <v>0</v>
      </c>
      <c r="E23" t="s">
        <v>214</v>
      </c>
      <c r="F23" t="s">
        <v>217</v>
      </c>
    </row>
    <row r="24" spans="1:6" x14ac:dyDescent="0.25">
      <c r="A24">
        <v>21</v>
      </c>
      <c r="B24" t="s">
        <v>222</v>
      </c>
      <c r="C24" s="4">
        <v>0</v>
      </c>
      <c r="D24">
        <v>0</v>
      </c>
      <c r="E24" t="s">
        <v>214</v>
      </c>
      <c r="F24" t="s">
        <v>217</v>
      </c>
    </row>
    <row r="25" spans="1:6" x14ac:dyDescent="0.25">
      <c r="A25">
        <v>22</v>
      </c>
      <c r="B25" t="s">
        <v>222</v>
      </c>
      <c r="C25" s="4">
        <v>0</v>
      </c>
      <c r="D25">
        <v>0</v>
      </c>
      <c r="E25" t="s">
        <v>214</v>
      </c>
      <c r="F25" t="s">
        <v>217</v>
      </c>
    </row>
    <row r="26" spans="1:6" x14ac:dyDescent="0.25">
      <c r="A26">
        <v>23</v>
      </c>
      <c r="B26" t="s">
        <v>222</v>
      </c>
      <c r="C26" s="4">
        <v>0</v>
      </c>
      <c r="D26">
        <v>0</v>
      </c>
      <c r="E26" t="s">
        <v>214</v>
      </c>
      <c r="F26" t="s">
        <v>217</v>
      </c>
    </row>
    <row r="27" spans="1:6" x14ac:dyDescent="0.25">
      <c r="A27">
        <v>24</v>
      </c>
      <c r="B27" t="s">
        <v>222</v>
      </c>
      <c r="C27" s="4">
        <v>0</v>
      </c>
      <c r="D27">
        <v>0</v>
      </c>
      <c r="E27" t="s">
        <v>214</v>
      </c>
      <c r="F27" t="s">
        <v>217</v>
      </c>
    </row>
    <row r="28" spans="1:6" x14ac:dyDescent="0.25">
      <c r="A28">
        <v>25</v>
      </c>
      <c r="B28" t="s">
        <v>222</v>
      </c>
      <c r="C28" s="4">
        <v>0</v>
      </c>
      <c r="D28">
        <v>0</v>
      </c>
      <c r="E28" t="s">
        <v>214</v>
      </c>
      <c r="F28" t="s">
        <v>217</v>
      </c>
    </row>
    <row r="29" spans="1:6" x14ac:dyDescent="0.25">
      <c r="A29">
        <v>26</v>
      </c>
      <c r="B29" t="s">
        <v>222</v>
      </c>
      <c r="C29" s="4">
        <v>0</v>
      </c>
      <c r="D29">
        <v>0</v>
      </c>
      <c r="E29" t="s">
        <v>214</v>
      </c>
      <c r="F29" t="s">
        <v>217</v>
      </c>
    </row>
    <row r="30" spans="1:6" x14ac:dyDescent="0.25">
      <c r="A30">
        <v>27</v>
      </c>
      <c r="B30" t="s">
        <v>222</v>
      </c>
      <c r="C30" s="4">
        <v>0</v>
      </c>
      <c r="D30">
        <v>0</v>
      </c>
      <c r="E30" t="s">
        <v>214</v>
      </c>
      <c r="F30" t="s">
        <v>217</v>
      </c>
    </row>
    <row r="31" spans="1:6" x14ac:dyDescent="0.25">
      <c r="A31">
        <v>28</v>
      </c>
      <c r="B31" t="s">
        <v>222</v>
      </c>
      <c r="C31" s="4">
        <v>0</v>
      </c>
      <c r="D31">
        <v>0</v>
      </c>
      <c r="E31" t="s">
        <v>214</v>
      </c>
      <c r="F31" t="s">
        <v>217</v>
      </c>
    </row>
    <row r="32" spans="1:6" x14ac:dyDescent="0.25">
      <c r="A32">
        <v>29</v>
      </c>
      <c r="B32" t="s">
        <v>222</v>
      </c>
      <c r="C32" s="4">
        <v>0</v>
      </c>
      <c r="D32">
        <v>0</v>
      </c>
      <c r="E32" t="s">
        <v>214</v>
      </c>
      <c r="F32" t="s">
        <v>217</v>
      </c>
    </row>
    <row r="33" spans="1:6" x14ac:dyDescent="0.25">
      <c r="A33">
        <v>30</v>
      </c>
      <c r="B33" t="s">
        <v>222</v>
      </c>
      <c r="C33" s="4">
        <v>0</v>
      </c>
      <c r="D33">
        <v>0</v>
      </c>
      <c r="E33" t="s">
        <v>214</v>
      </c>
      <c r="F33" t="s">
        <v>217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33"/>
  <sheetViews>
    <sheetView topLeftCell="A3" workbookViewId="0">
      <selection activeCell="A3" sqref="A3"/>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180</v>
      </c>
      <c r="C2" t="s">
        <v>181</v>
      </c>
      <c r="D2" t="s">
        <v>182</v>
      </c>
      <c r="E2" t="s">
        <v>183</v>
      </c>
      <c r="F2" t="s">
        <v>184</v>
      </c>
    </row>
    <row r="3" spans="1:6" x14ac:dyDescent="0.25">
      <c r="A3" s="1" t="s">
        <v>100</v>
      </c>
      <c r="B3" s="1" t="s">
        <v>185</v>
      </c>
      <c r="C3" s="1" t="s">
        <v>186</v>
      </c>
      <c r="D3" s="1" t="s">
        <v>187</v>
      </c>
      <c r="E3" s="1" t="s">
        <v>188</v>
      </c>
      <c r="F3" s="1" t="s">
        <v>189</v>
      </c>
    </row>
    <row r="4" spans="1:6" x14ac:dyDescent="0.25">
      <c r="A4">
        <v>1</v>
      </c>
      <c r="B4" t="s">
        <v>223</v>
      </c>
      <c r="C4">
        <v>0</v>
      </c>
      <c r="D4">
        <v>0</v>
      </c>
      <c r="E4" t="s">
        <v>214</v>
      </c>
      <c r="F4" t="s">
        <v>217</v>
      </c>
    </row>
    <row r="5" spans="1:6" x14ac:dyDescent="0.25">
      <c r="A5">
        <v>2</v>
      </c>
      <c r="B5" t="s">
        <v>223</v>
      </c>
      <c r="C5">
        <v>0</v>
      </c>
      <c r="D5">
        <v>0</v>
      </c>
      <c r="E5" t="s">
        <v>214</v>
      </c>
      <c r="F5" t="s">
        <v>217</v>
      </c>
    </row>
    <row r="6" spans="1:6" x14ac:dyDescent="0.25">
      <c r="A6">
        <v>3</v>
      </c>
      <c r="B6" t="s">
        <v>223</v>
      </c>
      <c r="C6">
        <v>0</v>
      </c>
      <c r="D6">
        <v>0</v>
      </c>
      <c r="E6" t="s">
        <v>214</v>
      </c>
      <c r="F6" t="s">
        <v>217</v>
      </c>
    </row>
    <row r="7" spans="1:6" x14ac:dyDescent="0.25">
      <c r="A7">
        <v>4</v>
      </c>
      <c r="B7" t="s">
        <v>223</v>
      </c>
      <c r="C7">
        <v>0</v>
      </c>
      <c r="D7">
        <v>0</v>
      </c>
      <c r="E7" t="s">
        <v>214</v>
      </c>
      <c r="F7" t="s">
        <v>217</v>
      </c>
    </row>
    <row r="8" spans="1:6" x14ac:dyDescent="0.25">
      <c r="A8">
        <v>5</v>
      </c>
      <c r="B8" t="s">
        <v>223</v>
      </c>
      <c r="C8">
        <v>0</v>
      </c>
      <c r="D8">
        <v>0</v>
      </c>
      <c r="E8" t="s">
        <v>214</v>
      </c>
      <c r="F8" t="s">
        <v>217</v>
      </c>
    </row>
    <row r="9" spans="1:6" x14ac:dyDescent="0.25">
      <c r="A9">
        <v>6</v>
      </c>
      <c r="B9" t="s">
        <v>223</v>
      </c>
      <c r="C9">
        <v>0</v>
      </c>
      <c r="D9">
        <v>0</v>
      </c>
      <c r="E9" t="s">
        <v>214</v>
      </c>
      <c r="F9" t="s">
        <v>217</v>
      </c>
    </row>
    <row r="10" spans="1:6" x14ac:dyDescent="0.25">
      <c r="A10">
        <v>7</v>
      </c>
      <c r="B10" t="s">
        <v>223</v>
      </c>
      <c r="C10">
        <v>0</v>
      </c>
      <c r="D10">
        <v>0</v>
      </c>
      <c r="E10" t="s">
        <v>214</v>
      </c>
      <c r="F10" t="s">
        <v>217</v>
      </c>
    </row>
    <row r="11" spans="1:6" x14ac:dyDescent="0.25">
      <c r="A11">
        <v>8</v>
      </c>
      <c r="B11" t="s">
        <v>223</v>
      </c>
      <c r="C11">
        <v>0</v>
      </c>
      <c r="D11">
        <v>0</v>
      </c>
      <c r="E11" t="s">
        <v>214</v>
      </c>
      <c r="F11" t="s">
        <v>217</v>
      </c>
    </row>
    <row r="12" spans="1:6" x14ac:dyDescent="0.25">
      <c r="A12">
        <v>9</v>
      </c>
      <c r="B12" t="s">
        <v>223</v>
      </c>
      <c r="C12">
        <v>0</v>
      </c>
      <c r="D12">
        <v>0</v>
      </c>
      <c r="E12" t="s">
        <v>214</v>
      </c>
      <c r="F12" t="s">
        <v>217</v>
      </c>
    </row>
    <row r="13" spans="1:6" x14ac:dyDescent="0.25">
      <c r="A13">
        <v>10</v>
      </c>
      <c r="B13" t="s">
        <v>223</v>
      </c>
      <c r="C13">
        <v>0</v>
      </c>
      <c r="D13">
        <v>0</v>
      </c>
      <c r="E13" t="s">
        <v>214</v>
      </c>
      <c r="F13" t="s">
        <v>217</v>
      </c>
    </row>
    <row r="14" spans="1:6" x14ac:dyDescent="0.25">
      <c r="A14">
        <v>11</v>
      </c>
      <c r="B14" t="s">
        <v>223</v>
      </c>
      <c r="C14">
        <v>0</v>
      </c>
      <c r="D14">
        <v>0</v>
      </c>
      <c r="E14" t="s">
        <v>214</v>
      </c>
      <c r="F14" t="s">
        <v>217</v>
      </c>
    </row>
    <row r="15" spans="1:6" x14ac:dyDescent="0.25">
      <c r="A15">
        <v>12</v>
      </c>
      <c r="B15" t="s">
        <v>223</v>
      </c>
      <c r="C15">
        <v>0</v>
      </c>
      <c r="D15">
        <v>0</v>
      </c>
      <c r="E15" t="s">
        <v>214</v>
      </c>
      <c r="F15" t="s">
        <v>217</v>
      </c>
    </row>
    <row r="16" spans="1:6" x14ac:dyDescent="0.25">
      <c r="A16">
        <v>13</v>
      </c>
      <c r="B16" t="s">
        <v>223</v>
      </c>
      <c r="C16">
        <v>0</v>
      </c>
      <c r="D16">
        <v>0</v>
      </c>
      <c r="E16" t="s">
        <v>214</v>
      </c>
      <c r="F16" t="s">
        <v>217</v>
      </c>
    </row>
    <row r="17" spans="1:6" x14ac:dyDescent="0.25">
      <c r="A17">
        <v>14</v>
      </c>
      <c r="B17" t="s">
        <v>223</v>
      </c>
      <c r="C17">
        <v>0</v>
      </c>
      <c r="D17">
        <v>0</v>
      </c>
      <c r="E17" t="s">
        <v>214</v>
      </c>
      <c r="F17" t="s">
        <v>217</v>
      </c>
    </row>
    <row r="18" spans="1:6" x14ac:dyDescent="0.25">
      <c r="A18">
        <v>15</v>
      </c>
      <c r="B18" t="s">
        <v>223</v>
      </c>
      <c r="C18">
        <v>0</v>
      </c>
      <c r="D18">
        <v>0</v>
      </c>
      <c r="E18" t="s">
        <v>214</v>
      </c>
      <c r="F18" t="s">
        <v>217</v>
      </c>
    </row>
    <row r="19" spans="1:6" x14ac:dyDescent="0.25">
      <c r="A19">
        <v>16</v>
      </c>
      <c r="B19" t="s">
        <v>223</v>
      </c>
      <c r="C19">
        <v>0</v>
      </c>
      <c r="D19">
        <v>0</v>
      </c>
      <c r="E19" t="s">
        <v>214</v>
      </c>
      <c r="F19" t="s">
        <v>217</v>
      </c>
    </row>
    <row r="20" spans="1:6" x14ac:dyDescent="0.25">
      <c r="A20">
        <v>17</v>
      </c>
      <c r="B20" t="s">
        <v>223</v>
      </c>
      <c r="C20">
        <v>0</v>
      </c>
      <c r="D20">
        <v>0</v>
      </c>
      <c r="E20" t="s">
        <v>214</v>
      </c>
      <c r="F20" t="s">
        <v>217</v>
      </c>
    </row>
    <row r="21" spans="1:6" x14ac:dyDescent="0.25">
      <c r="A21">
        <v>18</v>
      </c>
      <c r="B21" t="s">
        <v>223</v>
      </c>
      <c r="C21">
        <v>0</v>
      </c>
      <c r="D21">
        <v>0</v>
      </c>
      <c r="E21" t="s">
        <v>214</v>
      </c>
      <c r="F21" t="s">
        <v>217</v>
      </c>
    </row>
    <row r="22" spans="1:6" x14ac:dyDescent="0.25">
      <c r="A22">
        <v>19</v>
      </c>
      <c r="B22" t="s">
        <v>223</v>
      </c>
      <c r="C22">
        <v>0</v>
      </c>
      <c r="D22">
        <v>0</v>
      </c>
      <c r="E22" t="s">
        <v>214</v>
      </c>
      <c r="F22" t="s">
        <v>217</v>
      </c>
    </row>
    <row r="23" spans="1:6" x14ac:dyDescent="0.25">
      <c r="A23">
        <v>20</v>
      </c>
      <c r="B23" t="s">
        <v>223</v>
      </c>
      <c r="C23">
        <v>0</v>
      </c>
      <c r="D23">
        <v>0</v>
      </c>
      <c r="E23" t="s">
        <v>214</v>
      </c>
      <c r="F23" t="s">
        <v>217</v>
      </c>
    </row>
    <row r="24" spans="1:6" x14ac:dyDescent="0.25">
      <c r="A24">
        <v>21</v>
      </c>
      <c r="B24" t="s">
        <v>223</v>
      </c>
      <c r="C24">
        <v>0</v>
      </c>
      <c r="D24">
        <v>0</v>
      </c>
      <c r="E24" t="s">
        <v>214</v>
      </c>
      <c r="F24" t="s">
        <v>217</v>
      </c>
    </row>
    <row r="25" spans="1:6" x14ac:dyDescent="0.25">
      <c r="A25">
        <v>22</v>
      </c>
      <c r="B25" t="s">
        <v>223</v>
      </c>
      <c r="C25">
        <v>0</v>
      </c>
      <c r="D25">
        <v>0</v>
      </c>
      <c r="E25" t="s">
        <v>214</v>
      </c>
      <c r="F25" t="s">
        <v>217</v>
      </c>
    </row>
    <row r="26" spans="1:6" x14ac:dyDescent="0.25">
      <c r="A26">
        <v>23</v>
      </c>
      <c r="B26" t="s">
        <v>223</v>
      </c>
      <c r="C26">
        <v>0</v>
      </c>
      <c r="D26">
        <v>0</v>
      </c>
      <c r="E26" t="s">
        <v>214</v>
      </c>
      <c r="F26" t="s">
        <v>217</v>
      </c>
    </row>
    <row r="27" spans="1:6" x14ac:dyDescent="0.25">
      <c r="A27">
        <v>24</v>
      </c>
      <c r="B27" t="s">
        <v>223</v>
      </c>
      <c r="C27">
        <v>0</v>
      </c>
      <c r="D27">
        <v>0</v>
      </c>
      <c r="E27" t="s">
        <v>214</v>
      </c>
      <c r="F27" t="s">
        <v>217</v>
      </c>
    </row>
    <row r="28" spans="1:6" x14ac:dyDescent="0.25">
      <c r="A28">
        <v>25</v>
      </c>
      <c r="B28" t="s">
        <v>223</v>
      </c>
      <c r="C28">
        <v>0</v>
      </c>
      <c r="D28">
        <v>0</v>
      </c>
      <c r="E28" t="s">
        <v>214</v>
      </c>
      <c r="F28" t="s">
        <v>217</v>
      </c>
    </row>
    <row r="29" spans="1:6" x14ac:dyDescent="0.25">
      <c r="A29">
        <v>26</v>
      </c>
      <c r="B29" t="s">
        <v>223</v>
      </c>
      <c r="C29">
        <v>0</v>
      </c>
      <c r="D29">
        <v>0</v>
      </c>
      <c r="E29" t="s">
        <v>214</v>
      </c>
      <c r="F29" t="s">
        <v>217</v>
      </c>
    </row>
    <row r="30" spans="1:6" x14ac:dyDescent="0.25">
      <c r="A30">
        <v>27</v>
      </c>
      <c r="B30" t="s">
        <v>223</v>
      </c>
      <c r="C30">
        <v>0</v>
      </c>
      <c r="D30">
        <v>0</v>
      </c>
      <c r="E30" t="s">
        <v>214</v>
      </c>
      <c r="F30" t="s">
        <v>217</v>
      </c>
    </row>
    <row r="31" spans="1:6" x14ac:dyDescent="0.25">
      <c r="A31">
        <v>28</v>
      </c>
      <c r="B31" t="s">
        <v>223</v>
      </c>
      <c r="C31">
        <v>0</v>
      </c>
      <c r="D31">
        <v>0</v>
      </c>
      <c r="E31" t="s">
        <v>214</v>
      </c>
      <c r="F31" t="s">
        <v>217</v>
      </c>
    </row>
    <row r="32" spans="1:6" x14ac:dyDescent="0.25">
      <c r="A32">
        <v>29</v>
      </c>
      <c r="B32" t="s">
        <v>223</v>
      </c>
      <c r="C32">
        <v>0</v>
      </c>
      <c r="D32">
        <v>0</v>
      </c>
      <c r="E32" t="s">
        <v>214</v>
      </c>
      <c r="F32" t="s">
        <v>217</v>
      </c>
    </row>
    <row r="33" spans="1:6" x14ac:dyDescent="0.25">
      <c r="A33">
        <v>30</v>
      </c>
      <c r="B33" t="s">
        <v>223</v>
      </c>
      <c r="C33">
        <v>0</v>
      </c>
      <c r="D33">
        <v>0</v>
      </c>
      <c r="E33" t="s">
        <v>214</v>
      </c>
      <c r="F33" t="s">
        <v>217</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33"/>
  <sheetViews>
    <sheetView topLeftCell="A3" workbookViewId="0">
      <selection activeCell="A22" sqref="A22"/>
    </sheetView>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190</v>
      </c>
      <c r="C2" t="s">
        <v>191</v>
      </c>
      <c r="D2" t="s">
        <v>192</v>
      </c>
      <c r="E2" t="s">
        <v>193</v>
      </c>
      <c r="F2" t="s">
        <v>194</v>
      </c>
    </row>
    <row r="3" spans="1:6" x14ac:dyDescent="0.25">
      <c r="A3" s="1" t="s">
        <v>100</v>
      </c>
      <c r="B3" s="1" t="s">
        <v>195</v>
      </c>
      <c r="C3" s="1" t="s">
        <v>196</v>
      </c>
      <c r="D3" s="1" t="s">
        <v>197</v>
      </c>
      <c r="E3" s="1" t="s">
        <v>198</v>
      </c>
      <c r="F3" s="1" t="s">
        <v>199</v>
      </c>
    </row>
    <row r="4" spans="1:6" x14ac:dyDescent="0.25">
      <c r="A4">
        <v>1</v>
      </c>
      <c r="B4" t="s">
        <v>222</v>
      </c>
      <c r="C4" s="4">
        <v>0</v>
      </c>
      <c r="D4">
        <v>0</v>
      </c>
      <c r="E4" t="s">
        <v>214</v>
      </c>
      <c r="F4" t="s">
        <v>217</v>
      </c>
    </row>
    <row r="5" spans="1:6" x14ac:dyDescent="0.25">
      <c r="A5">
        <v>2</v>
      </c>
      <c r="B5" t="s">
        <v>222</v>
      </c>
      <c r="C5" s="4">
        <v>0</v>
      </c>
      <c r="D5">
        <v>0</v>
      </c>
      <c r="E5" t="s">
        <v>214</v>
      </c>
      <c r="F5" t="s">
        <v>217</v>
      </c>
    </row>
    <row r="6" spans="1:6" x14ac:dyDescent="0.25">
      <c r="A6">
        <v>3</v>
      </c>
      <c r="B6" t="s">
        <v>222</v>
      </c>
      <c r="C6" s="4">
        <v>0</v>
      </c>
      <c r="D6">
        <v>0</v>
      </c>
      <c r="E6" t="s">
        <v>214</v>
      </c>
      <c r="F6" t="s">
        <v>217</v>
      </c>
    </row>
    <row r="7" spans="1:6" x14ac:dyDescent="0.25">
      <c r="A7">
        <v>4</v>
      </c>
      <c r="B7" t="s">
        <v>222</v>
      </c>
      <c r="C7" s="4">
        <v>0</v>
      </c>
      <c r="D7">
        <v>0</v>
      </c>
      <c r="E7" t="s">
        <v>214</v>
      </c>
      <c r="F7" t="s">
        <v>217</v>
      </c>
    </row>
    <row r="8" spans="1:6" x14ac:dyDescent="0.25">
      <c r="A8">
        <v>5</v>
      </c>
      <c r="B8" t="s">
        <v>222</v>
      </c>
      <c r="C8" s="4">
        <v>0</v>
      </c>
      <c r="D8">
        <v>0</v>
      </c>
      <c r="E8" t="s">
        <v>214</v>
      </c>
      <c r="F8" t="s">
        <v>217</v>
      </c>
    </row>
    <row r="9" spans="1:6" x14ac:dyDescent="0.25">
      <c r="A9">
        <v>6</v>
      </c>
      <c r="B9" t="s">
        <v>222</v>
      </c>
      <c r="C9" s="4">
        <v>0</v>
      </c>
      <c r="D9">
        <v>0</v>
      </c>
      <c r="E9" t="s">
        <v>214</v>
      </c>
      <c r="F9" t="s">
        <v>217</v>
      </c>
    </row>
    <row r="10" spans="1:6" x14ac:dyDescent="0.25">
      <c r="A10">
        <v>7</v>
      </c>
      <c r="B10" t="s">
        <v>222</v>
      </c>
      <c r="C10" s="4">
        <v>0</v>
      </c>
      <c r="D10">
        <v>0</v>
      </c>
      <c r="E10" t="s">
        <v>214</v>
      </c>
      <c r="F10" t="s">
        <v>217</v>
      </c>
    </row>
    <row r="11" spans="1:6" x14ac:dyDescent="0.25">
      <c r="A11">
        <v>8</v>
      </c>
      <c r="B11" t="s">
        <v>222</v>
      </c>
      <c r="C11" s="4">
        <v>0</v>
      </c>
      <c r="D11">
        <v>0</v>
      </c>
      <c r="E11" t="s">
        <v>214</v>
      </c>
      <c r="F11" t="s">
        <v>217</v>
      </c>
    </row>
    <row r="12" spans="1:6" x14ac:dyDescent="0.25">
      <c r="A12">
        <v>9</v>
      </c>
      <c r="B12" t="s">
        <v>222</v>
      </c>
      <c r="C12" s="4">
        <v>0</v>
      </c>
      <c r="D12">
        <v>0</v>
      </c>
      <c r="E12" t="s">
        <v>214</v>
      </c>
      <c r="F12" t="s">
        <v>217</v>
      </c>
    </row>
    <row r="13" spans="1:6" x14ac:dyDescent="0.25">
      <c r="A13">
        <v>10</v>
      </c>
      <c r="B13" t="s">
        <v>222</v>
      </c>
      <c r="C13" s="4">
        <v>0</v>
      </c>
      <c r="D13">
        <v>0</v>
      </c>
      <c r="E13" t="s">
        <v>214</v>
      </c>
      <c r="F13" t="s">
        <v>217</v>
      </c>
    </row>
    <row r="14" spans="1:6" x14ac:dyDescent="0.25">
      <c r="A14">
        <v>11</v>
      </c>
      <c r="B14" t="s">
        <v>222</v>
      </c>
      <c r="C14" s="4">
        <v>0</v>
      </c>
      <c r="D14">
        <v>0</v>
      </c>
      <c r="E14" t="s">
        <v>214</v>
      </c>
      <c r="F14" t="s">
        <v>217</v>
      </c>
    </row>
    <row r="15" spans="1:6" x14ac:dyDescent="0.25">
      <c r="A15">
        <v>12</v>
      </c>
      <c r="B15" t="s">
        <v>222</v>
      </c>
      <c r="C15" s="4">
        <v>0</v>
      </c>
      <c r="D15">
        <v>0</v>
      </c>
      <c r="E15" t="s">
        <v>214</v>
      </c>
      <c r="F15" t="s">
        <v>217</v>
      </c>
    </row>
    <row r="16" spans="1:6" x14ac:dyDescent="0.25">
      <c r="A16">
        <v>13</v>
      </c>
      <c r="B16" t="s">
        <v>222</v>
      </c>
      <c r="C16" s="4">
        <v>0</v>
      </c>
      <c r="D16">
        <v>0</v>
      </c>
      <c r="E16" t="s">
        <v>214</v>
      </c>
      <c r="F16" t="s">
        <v>217</v>
      </c>
    </row>
    <row r="17" spans="1:6" x14ac:dyDescent="0.25">
      <c r="A17">
        <v>14</v>
      </c>
      <c r="B17" t="s">
        <v>222</v>
      </c>
      <c r="C17" s="4">
        <v>0</v>
      </c>
      <c r="D17">
        <v>0</v>
      </c>
      <c r="E17" t="s">
        <v>214</v>
      </c>
      <c r="F17" t="s">
        <v>217</v>
      </c>
    </row>
    <row r="18" spans="1:6" x14ac:dyDescent="0.25">
      <c r="A18">
        <v>15</v>
      </c>
      <c r="B18" t="s">
        <v>222</v>
      </c>
      <c r="C18" s="4">
        <v>0</v>
      </c>
      <c r="D18">
        <v>0</v>
      </c>
      <c r="E18" t="s">
        <v>214</v>
      </c>
      <c r="F18" t="s">
        <v>217</v>
      </c>
    </row>
    <row r="19" spans="1:6" x14ac:dyDescent="0.25">
      <c r="A19">
        <v>16</v>
      </c>
      <c r="B19" t="s">
        <v>222</v>
      </c>
      <c r="C19" s="4">
        <v>0</v>
      </c>
      <c r="D19">
        <v>0</v>
      </c>
      <c r="E19" t="s">
        <v>214</v>
      </c>
      <c r="F19" t="s">
        <v>217</v>
      </c>
    </row>
    <row r="20" spans="1:6" x14ac:dyDescent="0.25">
      <c r="A20">
        <v>17</v>
      </c>
      <c r="B20" t="s">
        <v>222</v>
      </c>
      <c r="C20" s="4">
        <v>0</v>
      </c>
      <c r="D20">
        <v>0</v>
      </c>
      <c r="E20" t="s">
        <v>214</v>
      </c>
      <c r="F20" t="s">
        <v>217</v>
      </c>
    </row>
    <row r="21" spans="1:6" x14ac:dyDescent="0.25">
      <c r="A21">
        <v>18</v>
      </c>
      <c r="B21" t="s">
        <v>222</v>
      </c>
      <c r="C21" s="4">
        <v>0</v>
      </c>
      <c r="D21">
        <v>0</v>
      </c>
      <c r="E21" t="s">
        <v>214</v>
      </c>
      <c r="F21" t="s">
        <v>217</v>
      </c>
    </row>
    <row r="22" spans="1:6" x14ac:dyDescent="0.25">
      <c r="A22">
        <v>19</v>
      </c>
      <c r="B22" t="s">
        <v>222</v>
      </c>
      <c r="C22" s="4">
        <v>0</v>
      </c>
      <c r="D22">
        <v>0</v>
      </c>
      <c r="E22" t="s">
        <v>214</v>
      </c>
      <c r="F22" t="s">
        <v>217</v>
      </c>
    </row>
    <row r="23" spans="1:6" x14ac:dyDescent="0.25">
      <c r="A23">
        <v>20</v>
      </c>
      <c r="B23" t="s">
        <v>222</v>
      </c>
      <c r="C23" s="4">
        <v>0</v>
      </c>
      <c r="D23">
        <v>0</v>
      </c>
      <c r="E23" t="s">
        <v>214</v>
      </c>
      <c r="F23" t="s">
        <v>217</v>
      </c>
    </row>
    <row r="24" spans="1:6" x14ac:dyDescent="0.25">
      <c r="A24">
        <v>21</v>
      </c>
      <c r="B24" t="s">
        <v>222</v>
      </c>
      <c r="C24" s="4">
        <v>0</v>
      </c>
      <c r="D24">
        <v>0</v>
      </c>
      <c r="E24" t="s">
        <v>214</v>
      </c>
      <c r="F24" t="s">
        <v>217</v>
      </c>
    </row>
    <row r="25" spans="1:6" x14ac:dyDescent="0.25">
      <c r="A25">
        <v>22</v>
      </c>
      <c r="B25" t="s">
        <v>222</v>
      </c>
      <c r="C25" s="4">
        <v>0</v>
      </c>
      <c r="D25">
        <v>0</v>
      </c>
      <c r="E25" t="s">
        <v>214</v>
      </c>
      <c r="F25" t="s">
        <v>217</v>
      </c>
    </row>
    <row r="26" spans="1:6" x14ac:dyDescent="0.25">
      <c r="A26">
        <v>23</v>
      </c>
      <c r="B26" t="s">
        <v>222</v>
      </c>
      <c r="C26" s="4">
        <v>0</v>
      </c>
      <c r="D26">
        <v>0</v>
      </c>
      <c r="E26" t="s">
        <v>214</v>
      </c>
      <c r="F26" t="s">
        <v>217</v>
      </c>
    </row>
    <row r="27" spans="1:6" x14ac:dyDescent="0.25">
      <c r="A27">
        <v>24</v>
      </c>
      <c r="B27" t="s">
        <v>222</v>
      </c>
      <c r="C27" s="4">
        <v>0</v>
      </c>
      <c r="D27">
        <v>0</v>
      </c>
      <c r="E27" t="s">
        <v>214</v>
      </c>
      <c r="F27" t="s">
        <v>217</v>
      </c>
    </row>
    <row r="28" spans="1:6" x14ac:dyDescent="0.25">
      <c r="A28">
        <v>25</v>
      </c>
      <c r="B28" t="s">
        <v>222</v>
      </c>
      <c r="C28" s="4">
        <v>0</v>
      </c>
      <c r="D28">
        <v>0</v>
      </c>
      <c r="E28" t="s">
        <v>214</v>
      </c>
      <c r="F28" t="s">
        <v>217</v>
      </c>
    </row>
    <row r="29" spans="1:6" x14ac:dyDescent="0.25">
      <c r="A29">
        <v>26</v>
      </c>
      <c r="B29" t="s">
        <v>222</v>
      </c>
      <c r="C29" s="4">
        <v>0</v>
      </c>
      <c r="D29">
        <v>0</v>
      </c>
      <c r="E29" t="s">
        <v>214</v>
      </c>
      <c r="F29" t="s">
        <v>217</v>
      </c>
    </row>
    <row r="30" spans="1:6" x14ac:dyDescent="0.25">
      <c r="A30">
        <v>27</v>
      </c>
      <c r="B30" t="s">
        <v>222</v>
      </c>
      <c r="C30" s="4">
        <v>0</v>
      </c>
      <c r="D30">
        <v>0</v>
      </c>
      <c r="E30" t="s">
        <v>214</v>
      </c>
      <c r="F30" t="s">
        <v>217</v>
      </c>
    </row>
    <row r="31" spans="1:6" x14ac:dyDescent="0.25">
      <c r="A31">
        <v>28</v>
      </c>
      <c r="B31" t="s">
        <v>222</v>
      </c>
      <c r="C31" s="4">
        <v>0</v>
      </c>
      <c r="D31">
        <v>0</v>
      </c>
      <c r="E31" t="s">
        <v>214</v>
      </c>
      <c r="F31" t="s">
        <v>217</v>
      </c>
    </row>
    <row r="32" spans="1:6" x14ac:dyDescent="0.25">
      <c r="A32">
        <v>29</v>
      </c>
      <c r="B32" t="s">
        <v>222</v>
      </c>
      <c r="C32" s="4">
        <v>0</v>
      </c>
      <c r="D32">
        <v>0</v>
      </c>
      <c r="E32" t="s">
        <v>214</v>
      </c>
      <c r="F32" t="s">
        <v>217</v>
      </c>
    </row>
    <row r="33" spans="1:6" x14ac:dyDescent="0.25">
      <c r="A33">
        <v>30</v>
      </c>
      <c r="B33" t="s">
        <v>222</v>
      </c>
      <c r="C33" s="4">
        <v>0</v>
      </c>
      <c r="D33">
        <v>0</v>
      </c>
      <c r="E33" t="s">
        <v>214</v>
      </c>
      <c r="F33" t="s">
        <v>217</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33"/>
  <sheetViews>
    <sheetView topLeftCell="A3" workbookViewId="0">
      <selection activeCell="A30" sqref="A30"/>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200</v>
      </c>
      <c r="C2" t="s">
        <v>201</v>
      </c>
      <c r="D2" t="s">
        <v>202</v>
      </c>
      <c r="E2" t="s">
        <v>203</v>
      </c>
      <c r="F2" t="s">
        <v>204</v>
      </c>
    </row>
    <row r="3" spans="1:6" x14ac:dyDescent="0.25">
      <c r="A3" s="1" t="s">
        <v>100</v>
      </c>
      <c r="B3" s="1" t="s">
        <v>205</v>
      </c>
      <c r="C3" s="1" t="s">
        <v>206</v>
      </c>
      <c r="D3" s="1" t="s">
        <v>207</v>
      </c>
      <c r="E3" s="1" t="s">
        <v>208</v>
      </c>
      <c r="F3" s="1" t="s">
        <v>209</v>
      </c>
    </row>
    <row r="4" spans="1:6" x14ac:dyDescent="0.25">
      <c r="A4">
        <v>1</v>
      </c>
      <c r="B4" t="s">
        <v>224</v>
      </c>
      <c r="C4">
        <v>40309</v>
      </c>
      <c r="D4">
        <v>0</v>
      </c>
      <c r="E4" t="s">
        <v>214</v>
      </c>
      <c r="F4" t="s">
        <v>217</v>
      </c>
    </row>
    <row r="5" spans="1:6" x14ac:dyDescent="0.25">
      <c r="A5">
        <v>2</v>
      </c>
      <c r="B5" t="s">
        <v>224</v>
      </c>
      <c r="C5">
        <v>7953.5</v>
      </c>
      <c r="D5">
        <v>0</v>
      </c>
      <c r="E5" t="s">
        <v>214</v>
      </c>
      <c r="F5" t="s">
        <v>217</v>
      </c>
    </row>
    <row r="6" spans="1:6" x14ac:dyDescent="0.25">
      <c r="A6">
        <v>3</v>
      </c>
      <c r="B6" t="s">
        <v>224</v>
      </c>
      <c r="C6">
        <v>14015.5</v>
      </c>
      <c r="D6">
        <v>0</v>
      </c>
      <c r="E6" t="s">
        <v>214</v>
      </c>
      <c r="F6" t="s">
        <v>217</v>
      </c>
    </row>
    <row r="7" spans="1:6" x14ac:dyDescent="0.25">
      <c r="A7">
        <v>4</v>
      </c>
      <c r="B7" t="s">
        <v>224</v>
      </c>
      <c r="C7">
        <v>14015.5</v>
      </c>
      <c r="D7">
        <v>0</v>
      </c>
      <c r="E7" t="s">
        <v>214</v>
      </c>
      <c r="F7" t="s">
        <v>217</v>
      </c>
    </row>
    <row r="8" spans="1:6" x14ac:dyDescent="0.25">
      <c r="A8">
        <v>5</v>
      </c>
      <c r="B8" t="s">
        <v>224</v>
      </c>
      <c r="C8">
        <v>14015.5</v>
      </c>
      <c r="D8">
        <v>0</v>
      </c>
      <c r="E8" t="s">
        <v>214</v>
      </c>
      <c r="F8" t="s">
        <v>217</v>
      </c>
    </row>
    <row r="9" spans="1:6" x14ac:dyDescent="0.25">
      <c r="A9">
        <v>6</v>
      </c>
      <c r="B9" t="s">
        <v>224</v>
      </c>
      <c r="C9">
        <v>14015.5</v>
      </c>
      <c r="D9">
        <v>0</v>
      </c>
      <c r="E9" t="s">
        <v>214</v>
      </c>
      <c r="F9" t="s">
        <v>217</v>
      </c>
    </row>
    <row r="10" spans="1:6" x14ac:dyDescent="0.25">
      <c r="A10">
        <v>7</v>
      </c>
      <c r="B10" t="s">
        <v>224</v>
      </c>
      <c r="C10">
        <v>24838</v>
      </c>
      <c r="D10">
        <v>0</v>
      </c>
      <c r="E10" t="s">
        <v>214</v>
      </c>
      <c r="F10" t="s">
        <v>217</v>
      </c>
    </row>
    <row r="11" spans="1:6" x14ac:dyDescent="0.25">
      <c r="A11">
        <v>8</v>
      </c>
      <c r="B11" t="s">
        <v>224</v>
      </c>
      <c r="C11">
        <v>14015.5</v>
      </c>
      <c r="D11">
        <v>0</v>
      </c>
      <c r="E11" t="s">
        <v>214</v>
      </c>
      <c r="F11" t="s">
        <v>217</v>
      </c>
    </row>
    <row r="12" spans="1:6" x14ac:dyDescent="0.25">
      <c r="A12">
        <v>9</v>
      </c>
      <c r="B12" t="s">
        <v>224</v>
      </c>
      <c r="C12">
        <v>0</v>
      </c>
      <c r="D12">
        <v>0</v>
      </c>
      <c r="E12" t="s">
        <v>214</v>
      </c>
      <c r="F12" t="s">
        <v>217</v>
      </c>
    </row>
    <row r="13" spans="1:6" x14ac:dyDescent="0.25">
      <c r="A13">
        <v>10</v>
      </c>
      <c r="B13" t="s">
        <v>224</v>
      </c>
      <c r="C13">
        <v>6778</v>
      </c>
      <c r="D13">
        <v>0</v>
      </c>
      <c r="E13" t="s">
        <v>214</v>
      </c>
      <c r="F13" t="s">
        <v>217</v>
      </c>
    </row>
    <row r="14" spans="1:6" x14ac:dyDescent="0.25">
      <c r="A14">
        <v>11</v>
      </c>
      <c r="B14" t="s">
        <v>224</v>
      </c>
      <c r="C14">
        <v>14015.5</v>
      </c>
      <c r="D14">
        <v>0</v>
      </c>
      <c r="E14" t="s">
        <v>214</v>
      </c>
      <c r="F14" t="s">
        <v>217</v>
      </c>
    </row>
    <row r="15" spans="1:6" x14ac:dyDescent="0.25">
      <c r="A15">
        <v>12</v>
      </c>
      <c r="B15" t="s">
        <v>224</v>
      </c>
      <c r="C15">
        <v>9143.5</v>
      </c>
      <c r="D15">
        <v>0</v>
      </c>
      <c r="E15" t="s">
        <v>214</v>
      </c>
      <c r="F15" t="s">
        <v>217</v>
      </c>
    </row>
    <row r="16" spans="1:6" x14ac:dyDescent="0.25">
      <c r="A16">
        <v>13</v>
      </c>
      <c r="B16" t="s">
        <v>224</v>
      </c>
      <c r="C16">
        <v>9143.5</v>
      </c>
      <c r="D16">
        <v>0</v>
      </c>
      <c r="E16" t="s">
        <v>214</v>
      </c>
      <c r="F16" t="s">
        <v>217</v>
      </c>
    </row>
    <row r="17" spans="1:6" x14ac:dyDescent="0.25">
      <c r="A17">
        <v>14</v>
      </c>
      <c r="B17" t="s">
        <v>224</v>
      </c>
      <c r="C17">
        <v>14015.5</v>
      </c>
      <c r="D17">
        <v>0</v>
      </c>
      <c r="E17" t="s">
        <v>214</v>
      </c>
      <c r="F17" t="s">
        <v>217</v>
      </c>
    </row>
    <row r="18" spans="1:6" x14ac:dyDescent="0.25">
      <c r="A18">
        <v>15</v>
      </c>
      <c r="B18" t="s">
        <v>224</v>
      </c>
      <c r="C18">
        <v>9143.5</v>
      </c>
      <c r="D18">
        <v>0</v>
      </c>
      <c r="E18" t="s">
        <v>214</v>
      </c>
      <c r="F18" t="s">
        <v>217</v>
      </c>
    </row>
    <row r="19" spans="1:6" x14ac:dyDescent="0.25">
      <c r="A19">
        <v>16</v>
      </c>
      <c r="B19" t="s">
        <v>224</v>
      </c>
      <c r="C19">
        <v>24838</v>
      </c>
      <c r="D19">
        <v>0</v>
      </c>
      <c r="E19" t="s">
        <v>214</v>
      </c>
      <c r="F19" t="s">
        <v>217</v>
      </c>
    </row>
    <row r="20" spans="1:6" x14ac:dyDescent="0.25">
      <c r="A20">
        <v>17</v>
      </c>
      <c r="B20" t="s">
        <v>224</v>
      </c>
      <c r="C20">
        <v>14015.5</v>
      </c>
      <c r="D20">
        <v>0</v>
      </c>
      <c r="E20" t="s">
        <v>214</v>
      </c>
      <c r="F20" t="s">
        <v>217</v>
      </c>
    </row>
    <row r="21" spans="1:6" x14ac:dyDescent="0.25">
      <c r="A21">
        <v>18</v>
      </c>
      <c r="B21" t="s">
        <v>224</v>
      </c>
      <c r="C21">
        <v>9143.5</v>
      </c>
      <c r="D21">
        <v>0</v>
      </c>
      <c r="E21" t="s">
        <v>214</v>
      </c>
      <c r="F21" t="s">
        <v>217</v>
      </c>
    </row>
    <row r="22" spans="1:6" x14ac:dyDescent="0.25">
      <c r="A22">
        <v>19</v>
      </c>
      <c r="B22" t="s">
        <v>224</v>
      </c>
      <c r="C22">
        <v>9143.5</v>
      </c>
      <c r="D22">
        <v>0</v>
      </c>
      <c r="E22" t="s">
        <v>214</v>
      </c>
      <c r="F22" t="s">
        <v>217</v>
      </c>
    </row>
    <row r="23" spans="1:6" x14ac:dyDescent="0.25">
      <c r="A23">
        <v>20</v>
      </c>
      <c r="B23" t="s">
        <v>224</v>
      </c>
      <c r="C23">
        <v>14015.5</v>
      </c>
      <c r="D23">
        <v>0</v>
      </c>
      <c r="E23" t="s">
        <v>214</v>
      </c>
      <c r="F23" t="s">
        <v>217</v>
      </c>
    </row>
    <row r="24" spans="1:6" x14ac:dyDescent="0.25">
      <c r="A24">
        <v>21</v>
      </c>
      <c r="B24" t="s">
        <v>224</v>
      </c>
      <c r="C24">
        <v>9143.5</v>
      </c>
      <c r="D24">
        <v>0</v>
      </c>
      <c r="E24" t="s">
        <v>214</v>
      </c>
      <c r="F24" t="s">
        <v>217</v>
      </c>
    </row>
    <row r="25" spans="1:6" x14ac:dyDescent="0.25">
      <c r="A25">
        <v>22</v>
      </c>
      <c r="B25" t="s">
        <v>224</v>
      </c>
      <c r="C25">
        <v>9143.5</v>
      </c>
      <c r="D25">
        <v>0</v>
      </c>
      <c r="E25" t="s">
        <v>214</v>
      </c>
      <c r="F25" t="s">
        <v>217</v>
      </c>
    </row>
    <row r="26" spans="1:6" x14ac:dyDescent="0.25">
      <c r="A26">
        <v>23</v>
      </c>
      <c r="B26" t="s">
        <v>224</v>
      </c>
      <c r="C26">
        <v>24838</v>
      </c>
      <c r="D26">
        <v>0</v>
      </c>
      <c r="E26" t="s">
        <v>214</v>
      </c>
      <c r="F26" t="s">
        <v>217</v>
      </c>
    </row>
    <row r="27" spans="1:6" x14ac:dyDescent="0.25">
      <c r="A27">
        <v>24</v>
      </c>
      <c r="B27" t="s">
        <v>224</v>
      </c>
      <c r="C27">
        <v>14015.5</v>
      </c>
      <c r="D27">
        <v>0</v>
      </c>
      <c r="E27" t="s">
        <v>214</v>
      </c>
      <c r="F27" t="s">
        <v>217</v>
      </c>
    </row>
    <row r="28" spans="1:6" x14ac:dyDescent="0.25">
      <c r="A28">
        <v>25</v>
      </c>
      <c r="B28" t="s">
        <v>224</v>
      </c>
      <c r="C28">
        <v>9143.5</v>
      </c>
      <c r="D28">
        <v>0</v>
      </c>
      <c r="E28" t="s">
        <v>214</v>
      </c>
      <c r="F28" t="s">
        <v>217</v>
      </c>
    </row>
    <row r="29" spans="1:6" x14ac:dyDescent="0.25">
      <c r="A29">
        <v>26</v>
      </c>
      <c r="B29" t="s">
        <v>224</v>
      </c>
      <c r="C29">
        <v>0</v>
      </c>
      <c r="D29">
        <v>0</v>
      </c>
      <c r="E29" t="s">
        <v>214</v>
      </c>
      <c r="F29" t="s">
        <v>217</v>
      </c>
    </row>
    <row r="30" spans="1:6" x14ac:dyDescent="0.25">
      <c r="A30">
        <v>27</v>
      </c>
      <c r="B30" t="s">
        <v>224</v>
      </c>
      <c r="C30">
        <v>6778</v>
      </c>
      <c r="D30">
        <v>0</v>
      </c>
      <c r="E30" t="s">
        <v>214</v>
      </c>
      <c r="F30" t="s">
        <v>217</v>
      </c>
    </row>
    <row r="31" spans="1:6" x14ac:dyDescent="0.25">
      <c r="A31">
        <v>28</v>
      </c>
      <c r="B31" t="s">
        <v>224</v>
      </c>
      <c r="C31">
        <v>14015.5</v>
      </c>
      <c r="D31">
        <v>0</v>
      </c>
      <c r="E31" t="s">
        <v>214</v>
      </c>
      <c r="F31" t="s">
        <v>217</v>
      </c>
    </row>
    <row r="32" spans="1:6" x14ac:dyDescent="0.25">
      <c r="A32">
        <v>29</v>
      </c>
      <c r="B32" t="s">
        <v>224</v>
      </c>
      <c r="C32">
        <v>9143.5</v>
      </c>
      <c r="D32">
        <v>0</v>
      </c>
      <c r="E32" t="s">
        <v>214</v>
      </c>
      <c r="F32" t="s">
        <v>217</v>
      </c>
    </row>
    <row r="33" spans="1:6" x14ac:dyDescent="0.25">
      <c r="A33">
        <v>30</v>
      </c>
      <c r="B33" t="s">
        <v>224</v>
      </c>
      <c r="C33">
        <v>9143.5</v>
      </c>
      <c r="D33">
        <v>0</v>
      </c>
      <c r="E33" t="s">
        <v>214</v>
      </c>
      <c r="F33" t="s">
        <v>217</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33"/>
  <sheetViews>
    <sheetView topLeftCell="A3" workbookViewId="0">
      <selection activeCell="A33" sqref="A33"/>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210</v>
      </c>
      <c r="C2" t="s">
        <v>211</v>
      </c>
    </row>
    <row r="3" spans="1:3" ht="30" x14ac:dyDescent="0.25">
      <c r="A3" s="1" t="s">
        <v>100</v>
      </c>
      <c r="B3" s="1" t="s">
        <v>212</v>
      </c>
      <c r="C3" s="1" t="s">
        <v>213</v>
      </c>
    </row>
    <row r="4" spans="1:3" x14ac:dyDescent="0.25">
      <c r="A4">
        <v>1</v>
      </c>
      <c r="B4" t="s">
        <v>225</v>
      </c>
      <c r="C4" t="s">
        <v>217</v>
      </c>
    </row>
    <row r="5" spans="1:3" x14ac:dyDescent="0.25">
      <c r="A5">
        <v>2</v>
      </c>
      <c r="B5" t="s">
        <v>225</v>
      </c>
      <c r="C5" t="s">
        <v>217</v>
      </c>
    </row>
    <row r="6" spans="1:3" x14ac:dyDescent="0.25">
      <c r="A6">
        <v>3</v>
      </c>
      <c r="B6" t="s">
        <v>225</v>
      </c>
      <c r="C6" t="s">
        <v>217</v>
      </c>
    </row>
    <row r="7" spans="1:3" x14ac:dyDescent="0.25">
      <c r="A7">
        <v>4</v>
      </c>
      <c r="B7" t="s">
        <v>225</v>
      </c>
      <c r="C7" t="s">
        <v>217</v>
      </c>
    </row>
    <row r="8" spans="1:3" x14ac:dyDescent="0.25">
      <c r="A8">
        <v>5</v>
      </c>
      <c r="B8" t="s">
        <v>225</v>
      </c>
      <c r="C8" t="s">
        <v>217</v>
      </c>
    </row>
    <row r="9" spans="1:3" x14ac:dyDescent="0.25">
      <c r="A9">
        <v>6</v>
      </c>
      <c r="B9" t="s">
        <v>225</v>
      </c>
      <c r="C9" t="s">
        <v>217</v>
      </c>
    </row>
    <row r="10" spans="1:3" x14ac:dyDescent="0.25">
      <c r="A10">
        <v>7</v>
      </c>
      <c r="B10" t="s">
        <v>225</v>
      </c>
      <c r="C10" t="s">
        <v>217</v>
      </c>
    </row>
    <row r="11" spans="1:3" x14ac:dyDescent="0.25">
      <c r="A11">
        <v>8</v>
      </c>
      <c r="B11" t="s">
        <v>225</v>
      </c>
      <c r="C11" t="s">
        <v>217</v>
      </c>
    </row>
    <row r="12" spans="1:3" x14ac:dyDescent="0.25">
      <c r="A12">
        <v>9</v>
      </c>
      <c r="B12" t="s">
        <v>225</v>
      </c>
      <c r="C12" t="s">
        <v>217</v>
      </c>
    </row>
    <row r="13" spans="1:3" x14ac:dyDescent="0.25">
      <c r="A13">
        <v>10</v>
      </c>
      <c r="B13" t="s">
        <v>225</v>
      </c>
      <c r="C13" t="s">
        <v>217</v>
      </c>
    </row>
    <row r="14" spans="1:3" x14ac:dyDescent="0.25">
      <c r="A14">
        <v>11</v>
      </c>
      <c r="B14" t="s">
        <v>225</v>
      </c>
      <c r="C14" t="s">
        <v>217</v>
      </c>
    </row>
    <row r="15" spans="1:3" x14ac:dyDescent="0.25">
      <c r="A15">
        <v>12</v>
      </c>
      <c r="B15" t="s">
        <v>225</v>
      </c>
      <c r="C15" t="s">
        <v>217</v>
      </c>
    </row>
    <row r="16" spans="1:3" x14ac:dyDescent="0.25">
      <c r="A16">
        <v>13</v>
      </c>
      <c r="B16" t="s">
        <v>225</v>
      </c>
      <c r="C16" t="s">
        <v>217</v>
      </c>
    </row>
    <row r="17" spans="1:3" x14ac:dyDescent="0.25">
      <c r="A17">
        <v>14</v>
      </c>
      <c r="B17" t="s">
        <v>225</v>
      </c>
      <c r="C17" t="s">
        <v>217</v>
      </c>
    </row>
    <row r="18" spans="1:3" x14ac:dyDescent="0.25">
      <c r="A18">
        <v>15</v>
      </c>
      <c r="B18" t="s">
        <v>225</v>
      </c>
      <c r="C18" t="s">
        <v>217</v>
      </c>
    </row>
    <row r="19" spans="1:3" x14ac:dyDescent="0.25">
      <c r="A19">
        <v>16</v>
      </c>
      <c r="B19" t="s">
        <v>225</v>
      </c>
      <c r="C19" t="s">
        <v>217</v>
      </c>
    </row>
    <row r="20" spans="1:3" x14ac:dyDescent="0.25">
      <c r="A20">
        <v>17</v>
      </c>
      <c r="B20" t="s">
        <v>225</v>
      </c>
      <c r="C20" t="s">
        <v>217</v>
      </c>
    </row>
    <row r="21" spans="1:3" x14ac:dyDescent="0.25">
      <c r="A21">
        <v>18</v>
      </c>
      <c r="B21" t="s">
        <v>225</v>
      </c>
      <c r="C21" t="s">
        <v>217</v>
      </c>
    </row>
    <row r="22" spans="1:3" x14ac:dyDescent="0.25">
      <c r="A22">
        <v>19</v>
      </c>
      <c r="B22" t="s">
        <v>225</v>
      </c>
      <c r="C22" t="s">
        <v>217</v>
      </c>
    </row>
    <row r="23" spans="1:3" x14ac:dyDescent="0.25">
      <c r="A23">
        <v>20</v>
      </c>
      <c r="B23" t="s">
        <v>225</v>
      </c>
      <c r="C23" t="s">
        <v>217</v>
      </c>
    </row>
    <row r="24" spans="1:3" x14ac:dyDescent="0.25">
      <c r="A24">
        <v>21</v>
      </c>
      <c r="B24" t="s">
        <v>225</v>
      </c>
      <c r="C24" t="s">
        <v>217</v>
      </c>
    </row>
    <row r="25" spans="1:3" x14ac:dyDescent="0.25">
      <c r="A25">
        <v>22</v>
      </c>
      <c r="B25" t="s">
        <v>225</v>
      </c>
      <c r="C25" t="s">
        <v>217</v>
      </c>
    </row>
    <row r="26" spans="1:3" x14ac:dyDescent="0.25">
      <c r="A26">
        <v>23</v>
      </c>
      <c r="B26" t="s">
        <v>225</v>
      </c>
      <c r="C26" t="s">
        <v>217</v>
      </c>
    </row>
    <row r="27" spans="1:3" x14ac:dyDescent="0.25">
      <c r="A27">
        <v>24</v>
      </c>
      <c r="B27" t="s">
        <v>225</v>
      </c>
      <c r="C27" t="s">
        <v>217</v>
      </c>
    </row>
    <row r="28" spans="1:3" x14ac:dyDescent="0.25">
      <c r="A28">
        <v>25</v>
      </c>
      <c r="B28" t="s">
        <v>225</v>
      </c>
      <c r="C28" t="s">
        <v>217</v>
      </c>
    </row>
    <row r="29" spans="1:3" x14ac:dyDescent="0.25">
      <c r="A29">
        <v>26</v>
      </c>
      <c r="B29" t="s">
        <v>225</v>
      </c>
      <c r="C29" t="s">
        <v>217</v>
      </c>
    </row>
    <row r="30" spans="1:3" x14ac:dyDescent="0.25">
      <c r="A30">
        <v>27</v>
      </c>
      <c r="B30" t="s">
        <v>225</v>
      </c>
      <c r="C30" t="s">
        <v>217</v>
      </c>
    </row>
    <row r="31" spans="1:3" x14ac:dyDescent="0.25">
      <c r="A31">
        <v>28</v>
      </c>
      <c r="B31" t="s">
        <v>225</v>
      </c>
      <c r="C31" t="s">
        <v>217</v>
      </c>
    </row>
    <row r="32" spans="1:3" x14ac:dyDescent="0.25">
      <c r="A32">
        <v>29</v>
      </c>
      <c r="B32" t="s">
        <v>225</v>
      </c>
      <c r="C32" t="s">
        <v>217</v>
      </c>
    </row>
    <row r="33" spans="1:3" x14ac:dyDescent="0.25">
      <c r="A33">
        <v>30</v>
      </c>
      <c r="B33" t="s">
        <v>225</v>
      </c>
      <c r="C33" t="s">
        <v>217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row r="4" spans="1:1" x14ac:dyDescent="0.25">
      <c r="A4" t="s">
        <v>85</v>
      </c>
    </row>
    <row r="5" spans="1:1" x14ac:dyDescent="0.25">
      <c r="A5" t="s">
        <v>86</v>
      </c>
    </row>
    <row r="6" spans="1:1" x14ac:dyDescent="0.25">
      <c r="A6" t="s">
        <v>87</v>
      </c>
    </row>
    <row r="7" spans="1:1" x14ac:dyDescent="0.25">
      <c r="A7" t="s">
        <v>88</v>
      </c>
    </row>
    <row r="8" spans="1:1" x14ac:dyDescent="0.25">
      <c r="A8" t="s">
        <v>89</v>
      </c>
    </row>
    <row r="9" spans="1:1" x14ac:dyDescent="0.25">
      <c r="A9" t="s">
        <v>90</v>
      </c>
    </row>
    <row r="10" spans="1:1" x14ac:dyDescent="0.25">
      <c r="A10" t="s">
        <v>91</v>
      </c>
    </row>
    <row r="11" spans="1:1" x14ac:dyDescent="0.25">
      <c r="A11" t="s">
        <v>92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93</v>
      </c>
    </row>
    <row r="2" spans="1:1" x14ac:dyDescent="0.25">
      <c r="A2" t="s">
        <v>94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33"/>
  <sheetViews>
    <sheetView topLeftCell="A3" workbookViewId="0">
      <selection activeCell="A4" sqref="A4"/>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95</v>
      </c>
      <c r="C2" t="s">
        <v>96</v>
      </c>
      <c r="D2" t="s">
        <v>97</v>
      </c>
      <c r="E2" t="s">
        <v>98</v>
      </c>
      <c r="F2" t="s">
        <v>99</v>
      </c>
    </row>
    <row r="3" spans="1:6" ht="30" x14ac:dyDescent="0.25">
      <c r="A3" s="1" t="s">
        <v>100</v>
      </c>
      <c r="B3" s="1" t="s">
        <v>101</v>
      </c>
      <c r="C3" s="1" t="s">
        <v>102</v>
      </c>
      <c r="D3" s="1" t="s">
        <v>103</v>
      </c>
      <c r="E3" s="1" t="s">
        <v>104</v>
      </c>
      <c r="F3" s="1" t="s">
        <v>105</v>
      </c>
    </row>
    <row r="4" spans="1:6" x14ac:dyDescent="0.25">
      <c r="A4">
        <v>1</v>
      </c>
      <c r="B4" t="s">
        <v>216</v>
      </c>
      <c r="C4">
        <v>0</v>
      </c>
      <c r="D4">
        <v>0</v>
      </c>
      <c r="E4" t="s">
        <v>214</v>
      </c>
      <c r="F4" t="s">
        <v>217</v>
      </c>
    </row>
    <row r="5" spans="1:6" x14ac:dyDescent="0.25">
      <c r="A5">
        <v>2</v>
      </c>
      <c r="B5" t="s">
        <v>216</v>
      </c>
      <c r="C5">
        <v>0</v>
      </c>
      <c r="D5">
        <v>0</v>
      </c>
      <c r="E5" t="s">
        <v>214</v>
      </c>
      <c r="F5" t="s">
        <v>217</v>
      </c>
    </row>
    <row r="6" spans="1:6" x14ac:dyDescent="0.25">
      <c r="A6">
        <v>3</v>
      </c>
      <c r="B6" t="s">
        <v>216</v>
      </c>
      <c r="C6">
        <v>0</v>
      </c>
      <c r="D6">
        <v>0</v>
      </c>
      <c r="E6" t="s">
        <v>214</v>
      </c>
      <c r="F6" t="s">
        <v>217</v>
      </c>
    </row>
    <row r="7" spans="1:6" x14ac:dyDescent="0.25">
      <c r="A7">
        <v>4</v>
      </c>
      <c r="B7" t="s">
        <v>216</v>
      </c>
      <c r="C7">
        <v>23</v>
      </c>
      <c r="D7">
        <v>0</v>
      </c>
      <c r="E7" t="s">
        <v>214</v>
      </c>
      <c r="F7" t="s">
        <v>217</v>
      </c>
    </row>
    <row r="8" spans="1:6" x14ac:dyDescent="0.25">
      <c r="A8">
        <v>5</v>
      </c>
      <c r="B8" t="s">
        <v>216</v>
      </c>
      <c r="C8">
        <v>0</v>
      </c>
      <c r="D8">
        <v>0</v>
      </c>
      <c r="E8" t="s">
        <v>214</v>
      </c>
      <c r="F8" t="s">
        <v>217</v>
      </c>
    </row>
    <row r="9" spans="1:6" x14ac:dyDescent="0.25">
      <c r="A9">
        <v>6</v>
      </c>
      <c r="B9" t="s">
        <v>216</v>
      </c>
      <c r="C9">
        <v>0</v>
      </c>
      <c r="D9">
        <v>0</v>
      </c>
      <c r="E9" t="s">
        <v>214</v>
      </c>
      <c r="F9" t="s">
        <v>217</v>
      </c>
    </row>
    <row r="10" spans="1:6" x14ac:dyDescent="0.25">
      <c r="A10">
        <v>7</v>
      </c>
      <c r="B10" t="s">
        <v>216</v>
      </c>
      <c r="C10">
        <v>0</v>
      </c>
      <c r="D10">
        <v>0</v>
      </c>
      <c r="E10" t="s">
        <v>214</v>
      </c>
      <c r="F10" t="s">
        <v>217</v>
      </c>
    </row>
    <row r="11" spans="1:6" x14ac:dyDescent="0.25">
      <c r="A11">
        <v>8</v>
      </c>
      <c r="B11" t="s">
        <v>216</v>
      </c>
      <c r="C11">
        <v>27.5</v>
      </c>
      <c r="D11">
        <v>0</v>
      </c>
      <c r="E11" t="s">
        <v>214</v>
      </c>
      <c r="F11" t="s">
        <v>217</v>
      </c>
    </row>
    <row r="12" spans="1:6" x14ac:dyDescent="0.25">
      <c r="A12">
        <v>9</v>
      </c>
      <c r="B12" t="s">
        <v>216</v>
      </c>
      <c r="C12">
        <v>0</v>
      </c>
      <c r="D12">
        <v>0</v>
      </c>
      <c r="E12" t="s">
        <v>214</v>
      </c>
      <c r="F12" t="s">
        <v>217</v>
      </c>
    </row>
    <row r="13" spans="1:6" x14ac:dyDescent="0.25">
      <c r="A13">
        <v>10</v>
      </c>
      <c r="B13" t="s">
        <v>216</v>
      </c>
      <c r="C13">
        <v>0</v>
      </c>
      <c r="D13">
        <v>0</v>
      </c>
      <c r="E13" t="s">
        <v>214</v>
      </c>
      <c r="F13" t="s">
        <v>217</v>
      </c>
    </row>
    <row r="14" spans="1:6" x14ac:dyDescent="0.25">
      <c r="A14">
        <v>11</v>
      </c>
      <c r="B14" t="s">
        <v>216</v>
      </c>
      <c r="C14">
        <v>68</v>
      </c>
      <c r="D14">
        <v>0</v>
      </c>
      <c r="E14" t="s">
        <v>214</v>
      </c>
      <c r="F14" t="s">
        <v>217</v>
      </c>
    </row>
    <row r="15" spans="1:6" x14ac:dyDescent="0.25">
      <c r="A15">
        <v>12</v>
      </c>
      <c r="B15" t="s">
        <v>216</v>
      </c>
      <c r="C15">
        <v>41</v>
      </c>
      <c r="D15">
        <v>0</v>
      </c>
      <c r="E15" t="s">
        <v>214</v>
      </c>
      <c r="F15" t="s">
        <v>217</v>
      </c>
    </row>
    <row r="16" spans="1:6" x14ac:dyDescent="0.25">
      <c r="A16">
        <v>13</v>
      </c>
      <c r="B16" t="s">
        <v>216</v>
      </c>
      <c r="C16">
        <v>0</v>
      </c>
      <c r="D16">
        <v>0</v>
      </c>
      <c r="E16" t="s">
        <v>214</v>
      </c>
      <c r="F16" t="s">
        <v>217</v>
      </c>
    </row>
    <row r="17" spans="1:6" x14ac:dyDescent="0.25">
      <c r="A17">
        <v>14</v>
      </c>
      <c r="B17" t="s">
        <v>216</v>
      </c>
      <c r="C17">
        <v>0</v>
      </c>
      <c r="D17">
        <v>0</v>
      </c>
      <c r="E17" t="s">
        <v>214</v>
      </c>
      <c r="F17" t="s">
        <v>217</v>
      </c>
    </row>
    <row r="18" spans="1:6" x14ac:dyDescent="0.25">
      <c r="A18">
        <v>15</v>
      </c>
      <c r="B18" t="s">
        <v>216</v>
      </c>
      <c r="C18">
        <v>0</v>
      </c>
      <c r="D18">
        <v>0</v>
      </c>
      <c r="E18" t="s">
        <v>214</v>
      </c>
      <c r="F18" t="s">
        <v>217</v>
      </c>
    </row>
    <row r="19" spans="1:6" x14ac:dyDescent="0.25">
      <c r="A19">
        <v>16</v>
      </c>
      <c r="B19" t="s">
        <v>216</v>
      </c>
      <c r="C19">
        <v>0</v>
      </c>
      <c r="D19">
        <v>0</v>
      </c>
      <c r="E19" t="s">
        <v>214</v>
      </c>
      <c r="F19" t="s">
        <v>217</v>
      </c>
    </row>
    <row r="20" spans="1:6" x14ac:dyDescent="0.25">
      <c r="A20">
        <v>17</v>
      </c>
      <c r="B20" t="s">
        <v>216</v>
      </c>
      <c r="C20">
        <v>23</v>
      </c>
      <c r="D20">
        <v>0</v>
      </c>
      <c r="E20" t="s">
        <v>214</v>
      </c>
      <c r="F20" t="s">
        <v>217</v>
      </c>
    </row>
    <row r="21" spans="1:6" x14ac:dyDescent="0.25">
      <c r="A21">
        <v>18</v>
      </c>
      <c r="B21" t="s">
        <v>216</v>
      </c>
      <c r="C21">
        <v>0</v>
      </c>
      <c r="D21">
        <v>0</v>
      </c>
      <c r="E21" t="s">
        <v>214</v>
      </c>
      <c r="F21" t="s">
        <v>217</v>
      </c>
    </row>
    <row r="22" spans="1:6" x14ac:dyDescent="0.25">
      <c r="A22">
        <v>19</v>
      </c>
      <c r="B22" t="s">
        <v>216</v>
      </c>
      <c r="C22">
        <v>0</v>
      </c>
      <c r="D22">
        <v>0</v>
      </c>
      <c r="E22" t="s">
        <v>214</v>
      </c>
      <c r="F22" t="s">
        <v>217</v>
      </c>
    </row>
    <row r="23" spans="1:6" x14ac:dyDescent="0.25">
      <c r="A23">
        <v>20</v>
      </c>
      <c r="B23" t="s">
        <v>216</v>
      </c>
      <c r="C23">
        <v>0</v>
      </c>
      <c r="D23">
        <v>0</v>
      </c>
      <c r="E23" t="s">
        <v>214</v>
      </c>
      <c r="F23" t="s">
        <v>217</v>
      </c>
    </row>
    <row r="24" spans="1:6" x14ac:dyDescent="0.25">
      <c r="A24">
        <v>21</v>
      </c>
      <c r="B24" t="s">
        <v>216</v>
      </c>
      <c r="C24">
        <v>0</v>
      </c>
      <c r="D24">
        <v>0</v>
      </c>
      <c r="E24" t="s">
        <v>214</v>
      </c>
      <c r="F24" t="s">
        <v>217</v>
      </c>
    </row>
    <row r="25" spans="1:6" x14ac:dyDescent="0.25">
      <c r="A25">
        <v>22</v>
      </c>
      <c r="B25" t="s">
        <v>216</v>
      </c>
      <c r="C25">
        <v>27.5</v>
      </c>
      <c r="D25">
        <v>0</v>
      </c>
      <c r="E25" t="s">
        <v>214</v>
      </c>
      <c r="F25" t="s">
        <v>217</v>
      </c>
    </row>
    <row r="26" spans="1:6" x14ac:dyDescent="0.25">
      <c r="A26">
        <v>23</v>
      </c>
      <c r="B26" t="s">
        <v>216</v>
      </c>
      <c r="C26">
        <v>0</v>
      </c>
      <c r="D26">
        <v>0</v>
      </c>
      <c r="E26" t="s">
        <v>214</v>
      </c>
      <c r="F26" t="s">
        <v>217</v>
      </c>
    </row>
    <row r="27" spans="1:6" x14ac:dyDescent="0.25">
      <c r="A27">
        <v>24</v>
      </c>
      <c r="B27" t="s">
        <v>216</v>
      </c>
      <c r="C27">
        <v>68</v>
      </c>
      <c r="D27">
        <v>0</v>
      </c>
      <c r="E27" t="s">
        <v>214</v>
      </c>
      <c r="F27" t="s">
        <v>217</v>
      </c>
    </row>
    <row r="28" spans="1:6" x14ac:dyDescent="0.25">
      <c r="A28">
        <v>25</v>
      </c>
      <c r="B28" t="s">
        <v>216</v>
      </c>
      <c r="C28">
        <v>0</v>
      </c>
      <c r="D28">
        <v>0</v>
      </c>
      <c r="E28" t="s">
        <v>214</v>
      </c>
      <c r="F28" t="s">
        <v>217</v>
      </c>
    </row>
    <row r="29" spans="1:6" x14ac:dyDescent="0.25">
      <c r="A29">
        <v>26</v>
      </c>
      <c r="B29" t="s">
        <v>216</v>
      </c>
      <c r="C29">
        <v>0</v>
      </c>
      <c r="D29">
        <v>0</v>
      </c>
      <c r="E29" t="s">
        <v>214</v>
      </c>
      <c r="F29" t="s">
        <v>217</v>
      </c>
    </row>
    <row r="30" spans="1:6" x14ac:dyDescent="0.25">
      <c r="A30">
        <v>27</v>
      </c>
      <c r="B30" t="s">
        <v>216</v>
      </c>
      <c r="C30">
        <v>0</v>
      </c>
      <c r="D30">
        <v>0</v>
      </c>
      <c r="E30" t="s">
        <v>214</v>
      </c>
      <c r="F30" t="s">
        <v>217</v>
      </c>
    </row>
    <row r="31" spans="1:6" x14ac:dyDescent="0.25">
      <c r="A31">
        <v>28</v>
      </c>
      <c r="B31" t="s">
        <v>216</v>
      </c>
      <c r="C31">
        <v>0</v>
      </c>
      <c r="D31">
        <v>0</v>
      </c>
      <c r="E31" t="s">
        <v>214</v>
      </c>
      <c r="F31" t="s">
        <v>217</v>
      </c>
    </row>
    <row r="32" spans="1:6" x14ac:dyDescent="0.25">
      <c r="A32">
        <v>29</v>
      </c>
      <c r="B32" t="s">
        <v>216</v>
      </c>
      <c r="C32">
        <v>0</v>
      </c>
      <c r="D32">
        <v>0</v>
      </c>
      <c r="E32" t="s">
        <v>214</v>
      </c>
      <c r="F32" t="s">
        <v>217</v>
      </c>
    </row>
    <row r="33" spans="1:6" x14ac:dyDescent="0.25">
      <c r="A33">
        <v>30</v>
      </c>
      <c r="B33" t="s">
        <v>216</v>
      </c>
      <c r="C33">
        <v>0</v>
      </c>
      <c r="D33">
        <v>0</v>
      </c>
      <c r="E33" t="s">
        <v>214</v>
      </c>
      <c r="F33" t="s">
        <v>217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33"/>
  <sheetViews>
    <sheetView topLeftCell="A3" workbookViewId="0">
      <selection activeCell="A5" sqref="A5"/>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106</v>
      </c>
      <c r="C2" t="s">
        <v>107</v>
      </c>
    </row>
    <row r="3" spans="1:3" ht="30" x14ac:dyDescent="0.25">
      <c r="A3" s="1" t="s">
        <v>100</v>
      </c>
      <c r="B3" s="1" t="s">
        <v>108</v>
      </c>
      <c r="C3" s="1" t="s">
        <v>109</v>
      </c>
    </row>
    <row r="4" spans="1:3" x14ac:dyDescent="0.25">
      <c r="A4">
        <v>1</v>
      </c>
      <c r="B4" t="s">
        <v>218</v>
      </c>
      <c r="C4" t="s">
        <v>217</v>
      </c>
    </row>
    <row r="5" spans="1:3" x14ac:dyDescent="0.25">
      <c r="A5">
        <v>2</v>
      </c>
      <c r="B5" t="s">
        <v>218</v>
      </c>
      <c r="C5" t="s">
        <v>217</v>
      </c>
    </row>
    <row r="6" spans="1:3" x14ac:dyDescent="0.25">
      <c r="A6">
        <v>3</v>
      </c>
      <c r="B6" t="s">
        <v>218</v>
      </c>
      <c r="C6" t="s">
        <v>217</v>
      </c>
    </row>
    <row r="7" spans="1:3" x14ac:dyDescent="0.25">
      <c r="A7">
        <v>4</v>
      </c>
      <c r="B7" t="s">
        <v>218</v>
      </c>
      <c r="C7" t="s">
        <v>217</v>
      </c>
    </row>
    <row r="8" spans="1:3" x14ac:dyDescent="0.25">
      <c r="A8">
        <v>5</v>
      </c>
      <c r="B8" t="s">
        <v>218</v>
      </c>
      <c r="C8" t="s">
        <v>217</v>
      </c>
    </row>
    <row r="9" spans="1:3" x14ac:dyDescent="0.25">
      <c r="A9">
        <v>6</v>
      </c>
      <c r="B9" t="s">
        <v>218</v>
      </c>
      <c r="C9" t="s">
        <v>217</v>
      </c>
    </row>
    <row r="10" spans="1:3" x14ac:dyDescent="0.25">
      <c r="A10">
        <v>7</v>
      </c>
      <c r="B10" t="s">
        <v>218</v>
      </c>
      <c r="C10" t="s">
        <v>217</v>
      </c>
    </row>
    <row r="11" spans="1:3" x14ac:dyDescent="0.25">
      <c r="A11">
        <v>8</v>
      </c>
      <c r="B11" t="s">
        <v>218</v>
      </c>
      <c r="C11" t="s">
        <v>217</v>
      </c>
    </row>
    <row r="12" spans="1:3" x14ac:dyDescent="0.25">
      <c r="A12">
        <v>9</v>
      </c>
      <c r="B12" t="s">
        <v>218</v>
      </c>
      <c r="C12" t="s">
        <v>217</v>
      </c>
    </row>
    <row r="13" spans="1:3" x14ac:dyDescent="0.25">
      <c r="A13">
        <v>10</v>
      </c>
      <c r="B13" t="s">
        <v>218</v>
      </c>
      <c r="C13" t="s">
        <v>217</v>
      </c>
    </row>
    <row r="14" spans="1:3" x14ac:dyDescent="0.25">
      <c r="A14">
        <v>11</v>
      </c>
      <c r="B14" t="s">
        <v>218</v>
      </c>
      <c r="C14" t="s">
        <v>217</v>
      </c>
    </row>
    <row r="15" spans="1:3" x14ac:dyDescent="0.25">
      <c r="A15">
        <v>12</v>
      </c>
      <c r="B15" t="s">
        <v>218</v>
      </c>
      <c r="C15" t="s">
        <v>217</v>
      </c>
    </row>
    <row r="16" spans="1:3" x14ac:dyDescent="0.25">
      <c r="A16">
        <v>13</v>
      </c>
      <c r="B16" t="s">
        <v>218</v>
      </c>
      <c r="C16" t="s">
        <v>217</v>
      </c>
    </row>
    <row r="17" spans="1:3" x14ac:dyDescent="0.25">
      <c r="A17">
        <v>14</v>
      </c>
      <c r="B17" t="s">
        <v>218</v>
      </c>
      <c r="C17" t="s">
        <v>217</v>
      </c>
    </row>
    <row r="18" spans="1:3" x14ac:dyDescent="0.25">
      <c r="A18">
        <v>15</v>
      </c>
      <c r="B18" t="s">
        <v>218</v>
      </c>
      <c r="C18" t="s">
        <v>217</v>
      </c>
    </row>
    <row r="19" spans="1:3" x14ac:dyDescent="0.25">
      <c r="A19">
        <v>16</v>
      </c>
      <c r="B19" t="s">
        <v>218</v>
      </c>
      <c r="C19" t="s">
        <v>217</v>
      </c>
    </row>
    <row r="20" spans="1:3" x14ac:dyDescent="0.25">
      <c r="A20">
        <v>17</v>
      </c>
      <c r="B20" t="s">
        <v>218</v>
      </c>
      <c r="C20" t="s">
        <v>217</v>
      </c>
    </row>
    <row r="21" spans="1:3" x14ac:dyDescent="0.25">
      <c r="A21">
        <v>18</v>
      </c>
      <c r="B21" t="s">
        <v>218</v>
      </c>
      <c r="C21" t="s">
        <v>217</v>
      </c>
    </row>
    <row r="22" spans="1:3" x14ac:dyDescent="0.25">
      <c r="A22">
        <v>19</v>
      </c>
      <c r="B22" t="s">
        <v>218</v>
      </c>
      <c r="C22" t="s">
        <v>217</v>
      </c>
    </row>
    <row r="23" spans="1:3" x14ac:dyDescent="0.25">
      <c r="A23">
        <v>20</v>
      </c>
      <c r="B23" t="s">
        <v>218</v>
      </c>
      <c r="C23" t="s">
        <v>217</v>
      </c>
    </row>
    <row r="24" spans="1:3" x14ac:dyDescent="0.25">
      <c r="A24">
        <v>21</v>
      </c>
      <c r="B24" t="s">
        <v>218</v>
      </c>
      <c r="C24" t="s">
        <v>217</v>
      </c>
    </row>
    <row r="25" spans="1:3" x14ac:dyDescent="0.25">
      <c r="A25">
        <v>22</v>
      </c>
      <c r="B25" t="s">
        <v>218</v>
      </c>
      <c r="C25" t="s">
        <v>217</v>
      </c>
    </row>
    <row r="26" spans="1:3" x14ac:dyDescent="0.25">
      <c r="A26">
        <v>23</v>
      </c>
      <c r="B26" t="s">
        <v>218</v>
      </c>
      <c r="C26" t="s">
        <v>217</v>
      </c>
    </row>
    <row r="27" spans="1:3" x14ac:dyDescent="0.25">
      <c r="A27">
        <v>24</v>
      </c>
      <c r="B27" t="s">
        <v>218</v>
      </c>
      <c r="C27" t="s">
        <v>217</v>
      </c>
    </row>
    <row r="28" spans="1:3" x14ac:dyDescent="0.25">
      <c r="A28">
        <v>25</v>
      </c>
      <c r="B28" t="s">
        <v>218</v>
      </c>
      <c r="C28" t="s">
        <v>217</v>
      </c>
    </row>
    <row r="29" spans="1:3" x14ac:dyDescent="0.25">
      <c r="A29">
        <v>26</v>
      </c>
      <c r="B29" t="s">
        <v>218</v>
      </c>
      <c r="C29" t="s">
        <v>217</v>
      </c>
    </row>
    <row r="30" spans="1:3" x14ac:dyDescent="0.25">
      <c r="A30">
        <v>27</v>
      </c>
      <c r="B30" t="s">
        <v>218</v>
      </c>
      <c r="C30" t="s">
        <v>217</v>
      </c>
    </row>
    <row r="31" spans="1:3" x14ac:dyDescent="0.25">
      <c r="A31">
        <v>28</v>
      </c>
      <c r="B31" t="s">
        <v>218</v>
      </c>
      <c r="C31" t="s">
        <v>217</v>
      </c>
    </row>
    <row r="32" spans="1:3" x14ac:dyDescent="0.25">
      <c r="A32">
        <v>29</v>
      </c>
      <c r="B32" t="s">
        <v>218</v>
      </c>
      <c r="C32" t="s">
        <v>217</v>
      </c>
    </row>
    <row r="33" spans="1:3" x14ac:dyDescent="0.25">
      <c r="A33">
        <v>30</v>
      </c>
      <c r="B33" t="s">
        <v>218</v>
      </c>
      <c r="C33" t="s">
        <v>217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33"/>
  <sheetViews>
    <sheetView topLeftCell="A3" workbookViewId="0">
      <selection activeCell="A33" sqref="A33"/>
    </sheetView>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110</v>
      </c>
      <c r="C2" t="s">
        <v>111</v>
      </c>
      <c r="D2" t="s">
        <v>112</v>
      </c>
      <c r="E2" t="s">
        <v>113</v>
      </c>
      <c r="F2" t="s">
        <v>114</v>
      </c>
    </row>
    <row r="3" spans="1:6" x14ac:dyDescent="0.25">
      <c r="A3" s="1" t="s">
        <v>100</v>
      </c>
      <c r="B3" s="1" t="s">
        <v>115</v>
      </c>
      <c r="C3" s="1" t="s">
        <v>116</v>
      </c>
      <c r="D3" s="1" t="s">
        <v>117</v>
      </c>
      <c r="E3" s="1" t="s">
        <v>118</v>
      </c>
      <c r="F3" s="1" t="s">
        <v>119</v>
      </c>
    </row>
    <row r="4" spans="1:6" x14ac:dyDescent="0.25">
      <c r="A4">
        <v>1</v>
      </c>
      <c r="B4" t="s">
        <v>219</v>
      </c>
      <c r="C4">
        <v>7387</v>
      </c>
      <c r="D4">
        <v>0</v>
      </c>
      <c r="E4" t="s">
        <v>214</v>
      </c>
      <c r="F4" t="s">
        <v>217</v>
      </c>
    </row>
    <row r="5" spans="1:6" x14ac:dyDescent="0.25">
      <c r="A5">
        <v>2</v>
      </c>
      <c r="B5" t="s">
        <v>219</v>
      </c>
      <c r="C5">
        <v>3174.5</v>
      </c>
      <c r="D5">
        <v>0</v>
      </c>
      <c r="E5" t="s">
        <v>214</v>
      </c>
      <c r="F5" t="s">
        <v>217</v>
      </c>
    </row>
    <row r="6" spans="1:6" x14ac:dyDescent="0.25">
      <c r="A6">
        <v>3</v>
      </c>
      <c r="B6" t="s">
        <v>219</v>
      </c>
      <c r="C6">
        <v>3641</v>
      </c>
      <c r="D6">
        <v>0</v>
      </c>
      <c r="E6" t="s">
        <v>214</v>
      </c>
      <c r="F6" t="s">
        <v>217</v>
      </c>
    </row>
    <row r="7" spans="1:6" x14ac:dyDescent="0.25">
      <c r="A7">
        <v>4</v>
      </c>
      <c r="B7" t="s">
        <v>219</v>
      </c>
      <c r="C7">
        <v>3641</v>
      </c>
      <c r="D7">
        <v>0</v>
      </c>
      <c r="E7" t="s">
        <v>214</v>
      </c>
      <c r="F7" t="s">
        <v>217</v>
      </c>
    </row>
    <row r="8" spans="1:6" x14ac:dyDescent="0.25">
      <c r="A8">
        <v>5</v>
      </c>
      <c r="B8" t="s">
        <v>219</v>
      </c>
      <c r="C8">
        <v>3641</v>
      </c>
      <c r="D8">
        <v>0</v>
      </c>
      <c r="E8" t="s">
        <v>214</v>
      </c>
      <c r="F8" t="s">
        <v>217</v>
      </c>
    </row>
    <row r="9" spans="1:6" x14ac:dyDescent="0.25">
      <c r="A9">
        <v>6</v>
      </c>
      <c r="B9" t="s">
        <v>219</v>
      </c>
      <c r="C9">
        <v>3641</v>
      </c>
      <c r="D9">
        <v>0</v>
      </c>
      <c r="E9" t="s">
        <v>214</v>
      </c>
      <c r="F9" t="s">
        <v>217</v>
      </c>
    </row>
    <row r="10" spans="1:6" x14ac:dyDescent="0.25">
      <c r="A10">
        <v>7</v>
      </c>
      <c r="B10" t="s">
        <v>219</v>
      </c>
      <c r="C10">
        <v>5038</v>
      </c>
      <c r="D10">
        <v>0</v>
      </c>
      <c r="E10" t="s">
        <v>214</v>
      </c>
      <c r="F10" t="s">
        <v>217</v>
      </c>
    </row>
    <row r="11" spans="1:6" x14ac:dyDescent="0.25">
      <c r="A11">
        <v>8</v>
      </c>
      <c r="B11" t="s">
        <v>219</v>
      </c>
      <c r="C11">
        <v>3641</v>
      </c>
      <c r="D11">
        <v>0</v>
      </c>
      <c r="E11" t="s">
        <v>214</v>
      </c>
      <c r="F11" t="s">
        <v>217</v>
      </c>
    </row>
    <row r="12" spans="1:6" x14ac:dyDescent="0.25">
      <c r="A12">
        <v>9</v>
      </c>
      <c r="B12" t="s">
        <v>219</v>
      </c>
      <c r="C12">
        <v>0</v>
      </c>
      <c r="D12">
        <v>0</v>
      </c>
      <c r="E12" t="s">
        <v>214</v>
      </c>
      <c r="F12" t="s">
        <v>217</v>
      </c>
    </row>
    <row r="13" spans="1:6" x14ac:dyDescent="0.25">
      <c r="A13">
        <v>10</v>
      </c>
      <c r="B13" t="s">
        <v>219</v>
      </c>
      <c r="C13">
        <v>3063</v>
      </c>
      <c r="D13">
        <v>0</v>
      </c>
      <c r="E13" t="s">
        <v>214</v>
      </c>
      <c r="F13" t="s">
        <v>217</v>
      </c>
    </row>
    <row r="14" spans="1:6" x14ac:dyDescent="0.25">
      <c r="A14">
        <v>11</v>
      </c>
      <c r="B14" t="s">
        <v>219</v>
      </c>
      <c r="C14">
        <v>3641</v>
      </c>
      <c r="D14">
        <v>0</v>
      </c>
      <c r="E14" t="s">
        <v>214</v>
      </c>
      <c r="F14" t="s">
        <v>217</v>
      </c>
    </row>
    <row r="15" spans="1:6" x14ac:dyDescent="0.25">
      <c r="A15">
        <v>12</v>
      </c>
      <c r="B15" t="s">
        <v>219</v>
      </c>
      <c r="C15">
        <v>3225</v>
      </c>
      <c r="D15">
        <v>0</v>
      </c>
      <c r="E15" t="s">
        <v>214</v>
      </c>
      <c r="F15" t="s">
        <v>217</v>
      </c>
    </row>
    <row r="16" spans="1:6" x14ac:dyDescent="0.25">
      <c r="A16">
        <v>13</v>
      </c>
      <c r="B16" t="s">
        <v>219</v>
      </c>
      <c r="C16">
        <v>3225</v>
      </c>
      <c r="D16">
        <v>0</v>
      </c>
      <c r="E16" t="s">
        <v>214</v>
      </c>
      <c r="F16" t="s">
        <v>217</v>
      </c>
    </row>
    <row r="17" spans="1:6" x14ac:dyDescent="0.25">
      <c r="A17">
        <v>14</v>
      </c>
      <c r="B17" t="s">
        <v>219</v>
      </c>
      <c r="C17">
        <v>3641</v>
      </c>
      <c r="D17">
        <v>0</v>
      </c>
      <c r="E17" t="s">
        <v>214</v>
      </c>
      <c r="F17" t="s">
        <v>217</v>
      </c>
    </row>
    <row r="18" spans="1:6" x14ac:dyDescent="0.25">
      <c r="A18">
        <v>15</v>
      </c>
      <c r="B18" t="s">
        <v>219</v>
      </c>
      <c r="C18">
        <v>3225</v>
      </c>
      <c r="D18">
        <v>0</v>
      </c>
      <c r="E18" t="s">
        <v>214</v>
      </c>
      <c r="F18" t="s">
        <v>217</v>
      </c>
    </row>
    <row r="19" spans="1:6" x14ac:dyDescent="0.25">
      <c r="A19">
        <v>16</v>
      </c>
      <c r="B19" t="s">
        <v>219</v>
      </c>
      <c r="C19">
        <v>5038</v>
      </c>
      <c r="D19">
        <v>0</v>
      </c>
      <c r="E19" t="s">
        <v>214</v>
      </c>
      <c r="F19" t="s">
        <v>217</v>
      </c>
    </row>
    <row r="20" spans="1:6" x14ac:dyDescent="0.25">
      <c r="A20">
        <v>17</v>
      </c>
      <c r="B20" t="s">
        <v>219</v>
      </c>
      <c r="C20">
        <v>3641</v>
      </c>
      <c r="D20">
        <v>0</v>
      </c>
      <c r="E20" t="s">
        <v>214</v>
      </c>
      <c r="F20" t="s">
        <v>217</v>
      </c>
    </row>
    <row r="21" spans="1:6" x14ac:dyDescent="0.25">
      <c r="A21">
        <v>18</v>
      </c>
      <c r="B21" t="s">
        <v>219</v>
      </c>
      <c r="C21">
        <v>3225</v>
      </c>
      <c r="D21">
        <v>0</v>
      </c>
      <c r="E21" t="s">
        <v>214</v>
      </c>
      <c r="F21" t="s">
        <v>217</v>
      </c>
    </row>
    <row r="22" spans="1:6" x14ac:dyDescent="0.25">
      <c r="A22">
        <v>19</v>
      </c>
      <c r="B22" t="s">
        <v>219</v>
      </c>
      <c r="C22">
        <v>3225</v>
      </c>
      <c r="D22">
        <v>0</v>
      </c>
      <c r="E22" t="s">
        <v>214</v>
      </c>
      <c r="F22" t="s">
        <v>217</v>
      </c>
    </row>
    <row r="23" spans="1:6" x14ac:dyDescent="0.25">
      <c r="A23">
        <v>20</v>
      </c>
      <c r="B23" t="s">
        <v>219</v>
      </c>
      <c r="C23">
        <v>3641</v>
      </c>
      <c r="D23">
        <v>0</v>
      </c>
      <c r="E23" t="s">
        <v>214</v>
      </c>
      <c r="F23" t="s">
        <v>217</v>
      </c>
    </row>
    <row r="24" spans="1:6" x14ac:dyDescent="0.25">
      <c r="A24">
        <v>21</v>
      </c>
      <c r="B24" t="s">
        <v>219</v>
      </c>
      <c r="C24">
        <v>3225</v>
      </c>
      <c r="D24">
        <v>0</v>
      </c>
      <c r="E24" t="s">
        <v>214</v>
      </c>
      <c r="F24" t="s">
        <v>217</v>
      </c>
    </row>
    <row r="25" spans="1:6" x14ac:dyDescent="0.25">
      <c r="A25">
        <v>22</v>
      </c>
      <c r="B25" t="s">
        <v>219</v>
      </c>
      <c r="C25">
        <v>3225</v>
      </c>
      <c r="D25">
        <v>0</v>
      </c>
      <c r="E25" t="s">
        <v>214</v>
      </c>
      <c r="F25" t="s">
        <v>217</v>
      </c>
    </row>
    <row r="26" spans="1:6" x14ac:dyDescent="0.25">
      <c r="A26">
        <v>23</v>
      </c>
      <c r="B26" t="s">
        <v>219</v>
      </c>
      <c r="C26">
        <v>5038</v>
      </c>
      <c r="D26">
        <v>0</v>
      </c>
      <c r="E26" t="s">
        <v>214</v>
      </c>
      <c r="F26" t="s">
        <v>217</v>
      </c>
    </row>
    <row r="27" spans="1:6" x14ac:dyDescent="0.25">
      <c r="A27">
        <v>24</v>
      </c>
      <c r="B27" t="s">
        <v>219</v>
      </c>
      <c r="C27">
        <v>3641</v>
      </c>
      <c r="D27">
        <v>0</v>
      </c>
      <c r="E27" t="s">
        <v>214</v>
      </c>
      <c r="F27" t="s">
        <v>217</v>
      </c>
    </row>
    <row r="28" spans="1:6" x14ac:dyDescent="0.25">
      <c r="A28">
        <v>25</v>
      </c>
      <c r="B28" t="s">
        <v>219</v>
      </c>
      <c r="C28">
        <v>3225</v>
      </c>
      <c r="D28">
        <v>0</v>
      </c>
      <c r="E28" t="s">
        <v>214</v>
      </c>
      <c r="F28" t="s">
        <v>217</v>
      </c>
    </row>
    <row r="29" spans="1:6" x14ac:dyDescent="0.25">
      <c r="A29">
        <v>26</v>
      </c>
      <c r="B29" t="s">
        <v>219</v>
      </c>
      <c r="C29">
        <v>0</v>
      </c>
      <c r="D29">
        <v>0</v>
      </c>
      <c r="E29" t="s">
        <v>214</v>
      </c>
      <c r="F29" t="s">
        <v>217</v>
      </c>
    </row>
    <row r="30" spans="1:6" x14ac:dyDescent="0.25">
      <c r="A30">
        <v>27</v>
      </c>
      <c r="B30" t="s">
        <v>219</v>
      </c>
      <c r="C30">
        <v>3063</v>
      </c>
      <c r="D30">
        <v>0</v>
      </c>
      <c r="E30" t="s">
        <v>214</v>
      </c>
      <c r="F30" t="s">
        <v>217</v>
      </c>
    </row>
    <row r="31" spans="1:6" x14ac:dyDescent="0.25">
      <c r="A31">
        <v>28</v>
      </c>
      <c r="B31" t="s">
        <v>219</v>
      </c>
      <c r="C31">
        <v>3641</v>
      </c>
      <c r="D31">
        <v>0</v>
      </c>
      <c r="E31" t="s">
        <v>214</v>
      </c>
      <c r="F31" t="s">
        <v>217</v>
      </c>
    </row>
    <row r="32" spans="1:6" x14ac:dyDescent="0.25">
      <c r="A32">
        <v>29</v>
      </c>
      <c r="B32" t="s">
        <v>219</v>
      </c>
      <c r="C32">
        <v>3225</v>
      </c>
      <c r="D32">
        <v>0</v>
      </c>
      <c r="E32" t="s">
        <v>214</v>
      </c>
      <c r="F32" t="s">
        <v>217</v>
      </c>
    </row>
    <row r="33" spans="1:6" x14ac:dyDescent="0.25">
      <c r="A33">
        <v>30</v>
      </c>
      <c r="B33" t="s">
        <v>219</v>
      </c>
      <c r="C33">
        <v>3225</v>
      </c>
      <c r="D33">
        <v>0</v>
      </c>
      <c r="E33" t="s">
        <v>214</v>
      </c>
      <c r="F33" t="s">
        <v>217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33"/>
  <sheetViews>
    <sheetView topLeftCell="A3" workbookViewId="0">
      <selection activeCell="A4" sqref="A4"/>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120</v>
      </c>
      <c r="C2" t="s">
        <v>121</v>
      </c>
      <c r="D2" t="s">
        <v>122</v>
      </c>
      <c r="E2" t="s">
        <v>123</v>
      </c>
      <c r="F2" t="s">
        <v>124</v>
      </c>
    </row>
    <row r="3" spans="1:6" x14ac:dyDescent="0.25">
      <c r="A3" s="1" t="s">
        <v>100</v>
      </c>
      <c r="B3" s="1" t="s">
        <v>125</v>
      </c>
      <c r="C3" s="1" t="s">
        <v>126</v>
      </c>
      <c r="D3" s="1" t="s">
        <v>127</v>
      </c>
      <c r="E3" s="1" t="s">
        <v>128</v>
      </c>
      <c r="F3" s="1" t="s">
        <v>129</v>
      </c>
    </row>
    <row r="4" spans="1:6" x14ac:dyDescent="0.25">
      <c r="A4">
        <v>1</v>
      </c>
      <c r="B4" t="s">
        <v>220</v>
      </c>
      <c r="C4">
        <v>0</v>
      </c>
      <c r="D4">
        <v>0</v>
      </c>
      <c r="E4" t="s">
        <v>214</v>
      </c>
      <c r="F4" t="s">
        <v>217</v>
      </c>
    </row>
    <row r="5" spans="1:6" x14ac:dyDescent="0.25">
      <c r="A5">
        <v>2</v>
      </c>
      <c r="B5" t="s">
        <v>220</v>
      </c>
      <c r="C5">
        <v>0</v>
      </c>
      <c r="D5">
        <v>0</v>
      </c>
      <c r="E5" t="s">
        <v>214</v>
      </c>
      <c r="F5" t="s">
        <v>217</v>
      </c>
    </row>
    <row r="6" spans="1:6" x14ac:dyDescent="0.25">
      <c r="A6">
        <v>3</v>
      </c>
      <c r="B6" t="s">
        <v>220</v>
      </c>
      <c r="C6">
        <v>0</v>
      </c>
      <c r="D6">
        <v>0</v>
      </c>
      <c r="E6" t="s">
        <v>214</v>
      </c>
      <c r="F6" t="s">
        <v>217</v>
      </c>
    </row>
    <row r="7" spans="1:6" x14ac:dyDescent="0.25">
      <c r="A7">
        <v>4</v>
      </c>
      <c r="B7" t="s">
        <v>220</v>
      </c>
      <c r="C7">
        <v>0</v>
      </c>
      <c r="D7">
        <v>0</v>
      </c>
      <c r="E7" t="s">
        <v>214</v>
      </c>
      <c r="F7" t="s">
        <v>217</v>
      </c>
    </row>
    <row r="8" spans="1:6" x14ac:dyDescent="0.25">
      <c r="A8">
        <v>5</v>
      </c>
      <c r="B8" t="s">
        <v>220</v>
      </c>
      <c r="C8">
        <v>0</v>
      </c>
      <c r="D8">
        <v>0</v>
      </c>
      <c r="E8" t="s">
        <v>214</v>
      </c>
      <c r="F8" t="s">
        <v>217</v>
      </c>
    </row>
    <row r="9" spans="1:6" x14ac:dyDescent="0.25">
      <c r="A9">
        <v>6</v>
      </c>
      <c r="B9" t="s">
        <v>220</v>
      </c>
      <c r="C9">
        <v>0</v>
      </c>
      <c r="D9">
        <v>0</v>
      </c>
      <c r="E9" t="s">
        <v>214</v>
      </c>
      <c r="F9" t="s">
        <v>217</v>
      </c>
    </row>
    <row r="10" spans="1:6" x14ac:dyDescent="0.25">
      <c r="A10">
        <v>7</v>
      </c>
      <c r="B10" t="s">
        <v>220</v>
      </c>
      <c r="C10">
        <v>0</v>
      </c>
      <c r="D10">
        <v>0</v>
      </c>
      <c r="E10" t="s">
        <v>214</v>
      </c>
      <c r="F10" t="s">
        <v>217</v>
      </c>
    </row>
    <row r="11" spans="1:6" x14ac:dyDescent="0.25">
      <c r="A11">
        <v>8</v>
      </c>
      <c r="B11" t="s">
        <v>220</v>
      </c>
      <c r="C11">
        <v>0</v>
      </c>
      <c r="D11">
        <v>0</v>
      </c>
      <c r="E11" t="s">
        <v>214</v>
      </c>
      <c r="F11" t="s">
        <v>217</v>
      </c>
    </row>
    <row r="12" spans="1:6" x14ac:dyDescent="0.25">
      <c r="A12">
        <v>9</v>
      </c>
      <c r="B12" t="s">
        <v>220</v>
      </c>
      <c r="C12">
        <v>0</v>
      </c>
      <c r="D12">
        <v>0</v>
      </c>
      <c r="E12" t="s">
        <v>214</v>
      </c>
      <c r="F12" t="s">
        <v>217</v>
      </c>
    </row>
    <row r="13" spans="1:6" x14ac:dyDescent="0.25">
      <c r="A13">
        <v>10</v>
      </c>
      <c r="B13" t="s">
        <v>220</v>
      </c>
      <c r="C13">
        <v>0</v>
      </c>
      <c r="D13">
        <v>0</v>
      </c>
      <c r="E13" t="s">
        <v>214</v>
      </c>
      <c r="F13" t="s">
        <v>217</v>
      </c>
    </row>
    <row r="14" spans="1:6" x14ac:dyDescent="0.25">
      <c r="A14">
        <v>11</v>
      </c>
      <c r="B14" t="s">
        <v>220</v>
      </c>
      <c r="C14">
        <v>0</v>
      </c>
      <c r="D14">
        <v>0</v>
      </c>
      <c r="E14" t="s">
        <v>214</v>
      </c>
      <c r="F14" t="s">
        <v>217</v>
      </c>
    </row>
    <row r="15" spans="1:6" x14ac:dyDescent="0.25">
      <c r="A15">
        <v>12</v>
      </c>
      <c r="B15" t="s">
        <v>220</v>
      </c>
      <c r="C15">
        <v>0</v>
      </c>
      <c r="D15">
        <v>0</v>
      </c>
      <c r="E15" t="s">
        <v>214</v>
      </c>
      <c r="F15" t="s">
        <v>217</v>
      </c>
    </row>
    <row r="16" spans="1:6" x14ac:dyDescent="0.25">
      <c r="A16">
        <v>13</v>
      </c>
      <c r="B16" t="s">
        <v>220</v>
      </c>
      <c r="C16">
        <v>0</v>
      </c>
      <c r="D16">
        <v>0</v>
      </c>
      <c r="E16" t="s">
        <v>214</v>
      </c>
      <c r="F16" t="s">
        <v>217</v>
      </c>
    </row>
    <row r="17" spans="1:6" x14ac:dyDescent="0.25">
      <c r="A17">
        <v>14</v>
      </c>
      <c r="B17" t="s">
        <v>220</v>
      </c>
      <c r="C17">
        <v>0</v>
      </c>
      <c r="D17">
        <v>0</v>
      </c>
      <c r="E17" t="s">
        <v>214</v>
      </c>
      <c r="F17" t="s">
        <v>217</v>
      </c>
    </row>
    <row r="18" spans="1:6" x14ac:dyDescent="0.25">
      <c r="A18">
        <v>15</v>
      </c>
      <c r="B18" t="s">
        <v>220</v>
      </c>
      <c r="C18">
        <v>0</v>
      </c>
      <c r="D18">
        <v>0</v>
      </c>
      <c r="E18" t="s">
        <v>214</v>
      </c>
      <c r="F18" t="s">
        <v>217</v>
      </c>
    </row>
    <row r="19" spans="1:6" x14ac:dyDescent="0.25">
      <c r="A19">
        <v>16</v>
      </c>
      <c r="B19" t="s">
        <v>220</v>
      </c>
      <c r="C19">
        <v>0</v>
      </c>
      <c r="D19">
        <v>0</v>
      </c>
      <c r="E19" t="s">
        <v>214</v>
      </c>
      <c r="F19" t="s">
        <v>217</v>
      </c>
    </row>
    <row r="20" spans="1:6" x14ac:dyDescent="0.25">
      <c r="A20">
        <v>17</v>
      </c>
      <c r="B20" t="s">
        <v>220</v>
      </c>
      <c r="C20">
        <v>0</v>
      </c>
      <c r="D20">
        <v>0</v>
      </c>
      <c r="E20" t="s">
        <v>214</v>
      </c>
      <c r="F20" t="s">
        <v>217</v>
      </c>
    </row>
    <row r="21" spans="1:6" x14ac:dyDescent="0.25">
      <c r="A21">
        <v>18</v>
      </c>
      <c r="B21" t="s">
        <v>220</v>
      </c>
      <c r="C21">
        <v>0</v>
      </c>
      <c r="D21">
        <v>0</v>
      </c>
      <c r="E21" t="s">
        <v>214</v>
      </c>
      <c r="F21" t="s">
        <v>217</v>
      </c>
    </row>
    <row r="22" spans="1:6" x14ac:dyDescent="0.25">
      <c r="A22">
        <v>19</v>
      </c>
      <c r="B22" t="s">
        <v>220</v>
      </c>
      <c r="C22">
        <v>0</v>
      </c>
      <c r="D22">
        <v>0</v>
      </c>
      <c r="E22" t="s">
        <v>214</v>
      </c>
      <c r="F22" t="s">
        <v>217</v>
      </c>
    </row>
    <row r="23" spans="1:6" x14ac:dyDescent="0.25">
      <c r="A23">
        <v>20</v>
      </c>
      <c r="B23" t="s">
        <v>220</v>
      </c>
      <c r="C23">
        <v>0</v>
      </c>
      <c r="D23">
        <v>0</v>
      </c>
      <c r="E23" t="s">
        <v>214</v>
      </c>
      <c r="F23" t="s">
        <v>217</v>
      </c>
    </row>
    <row r="24" spans="1:6" x14ac:dyDescent="0.25">
      <c r="A24">
        <v>21</v>
      </c>
      <c r="B24" t="s">
        <v>220</v>
      </c>
      <c r="C24">
        <v>0</v>
      </c>
      <c r="D24">
        <v>0</v>
      </c>
      <c r="E24" t="s">
        <v>214</v>
      </c>
      <c r="F24" t="s">
        <v>217</v>
      </c>
    </row>
    <row r="25" spans="1:6" x14ac:dyDescent="0.25">
      <c r="A25">
        <v>22</v>
      </c>
      <c r="B25" t="s">
        <v>220</v>
      </c>
      <c r="C25">
        <v>0</v>
      </c>
      <c r="D25">
        <v>0</v>
      </c>
      <c r="E25" t="s">
        <v>214</v>
      </c>
      <c r="F25" t="s">
        <v>217</v>
      </c>
    </row>
    <row r="26" spans="1:6" x14ac:dyDescent="0.25">
      <c r="A26">
        <v>23</v>
      </c>
      <c r="B26" t="s">
        <v>220</v>
      </c>
      <c r="C26">
        <v>0</v>
      </c>
      <c r="D26">
        <v>0</v>
      </c>
      <c r="E26" t="s">
        <v>214</v>
      </c>
      <c r="F26" t="s">
        <v>217</v>
      </c>
    </row>
    <row r="27" spans="1:6" x14ac:dyDescent="0.25">
      <c r="A27">
        <v>24</v>
      </c>
      <c r="B27" t="s">
        <v>220</v>
      </c>
      <c r="C27">
        <v>0</v>
      </c>
      <c r="D27">
        <v>0</v>
      </c>
      <c r="E27" t="s">
        <v>214</v>
      </c>
      <c r="F27" t="s">
        <v>217</v>
      </c>
    </row>
    <row r="28" spans="1:6" x14ac:dyDescent="0.25">
      <c r="A28">
        <v>25</v>
      </c>
      <c r="B28" t="s">
        <v>220</v>
      </c>
      <c r="C28">
        <v>0</v>
      </c>
      <c r="D28">
        <v>0</v>
      </c>
      <c r="E28" t="s">
        <v>214</v>
      </c>
      <c r="F28" t="s">
        <v>217</v>
      </c>
    </row>
    <row r="29" spans="1:6" x14ac:dyDescent="0.25">
      <c r="A29">
        <v>26</v>
      </c>
      <c r="B29" t="s">
        <v>220</v>
      </c>
      <c r="C29">
        <v>0</v>
      </c>
      <c r="D29">
        <v>0</v>
      </c>
      <c r="E29" t="s">
        <v>214</v>
      </c>
      <c r="F29" t="s">
        <v>217</v>
      </c>
    </row>
    <row r="30" spans="1:6" x14ac:dyDescent="0.25">
      <c r="A30">
        <v>27</v>
      </c>
      <c r="B30" t="s">
        <v>220</v>
      </c>
      <c r="C30">
        <v>0</v>
      </c>
      <c r="D30">
        <v>0</v>
      </c>
      <c r="E30" t="s">
        <v>214</v>
      </c>
      <c r="F30" t="s">
        <v>217</v>
      </c>
    </row>
    <row r="31" spans="1:6" x14ac:dyDescent="0.25">
      <c r="A31">
        <v>28</v>
      </c>
      <c r="B31" t="s">
        <v>220</v>
      </c>
      <c r="C31">
        <v>0</v>
      </c>
      <c r="D31">
        <v>0</v>
      </c>
      <c r="E31" t="s">
        <v>214</v>
      </c>
      <c r="F31" t="s">
        <v>217</v>
      </c>
    </row>
    <row r="32" spans="1:6" x14ac:dyDescent="0.25">
      <c r="A32">
        <v>29</v>
      </c>
      <c r="B32" t="s">
        <v>220</v>
      </c>
      <c r="C32">
        <v>0</v>
      </c>
      <c r="D32">
        <v>0</v>
      </c>
      <c r="E32" t="s">
        <v>214</v>
      </c>
      <c r="F32" t="s">
        <v>217</v>
      </c>
    </row>
    <row r="33" spans="1:6" x14ac:dyDescent="0.25">
      <c r="A33">
        <v>30</v>
      </c>
      <c r="B33" t="s">
        <v>220</v>
      </c>
      <c r="C33">
        <v>0</v>
      </c>
      <c r="D33">
        <v>0</v>
      </c>
      <c r="E33" t="s">
        <v>214</v>
      </c>
      <c r="F33" t="s">
        <v>217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33"/>
  <sheetViews>
    <sheetView topLeftCell="A3" workbookViewId="0">
      <selection activeCell="A4" sqref="A4"/>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130</v>
      </c>
      <c r="C2" t="s">
        <v>131</v>
      </c>
      <c r="D2" t="s">
        <v>132</v>
      </c>
      <c r="E2" t="s">
        <v>133</v>
      </c>
      <c r="F2" t="s">
        <v>134</v>
      </c>
    </row>
    <row r="3" spans="1:6" x14ac:dyDescent="0.25">
      <c r="A3" s="1" t="s">
        <v>100</v>
      </c>
      <c r="B3" s="1" t="s">
        <v>135</v>
      </c>
      <c r="C3" s="1" t="s">
        <v>136</v>
      </c>
      <c r="D3" s="1" t="s">
        <v>137</v>
      </c>
      <c r="E3" s="1" t="s">
        <v>138</v>
      </c>
      <c r="F3" s="1" t="s">
        <v>139</v>
      </c>
    </row>
    <row r="4" spans="1:6" x14ac:dyDescent="0.25">
      <c r="A4">
        <v>1</v>
      </c>
      <c r="B4" t="s">
        <v>221</v>
      </c>
      <c r="C4">
        <v>0</v>
      </c>
      <c r="D4">
        <v>0</v>
      </c>
      <c r="E4" t="s">
        <v>214</v>
      </c>
      <c r="F4" t="s">
        <v>217</v>
      </c>
    </row>
    <row r="5" spans="1:6" x14ac:dyDescent="0.25">
      <c r="A5">
        <v>2</v>
      </c>
      <c r="B5" t="s">
        <v>221</v>
      </c>
      <c r="C5">
        <v>0</v>
      </c>
      <c r="D5">
        <v>0</v>
      </c>
      <c r="E5" t="s">
        <v>214</v>
      </c>
      <c r="F5" t="s">
        <v>217</v>
      </c>
    </row>
    <row r="6" spans="1:6" x14ac:dyDescent="0.25">
      <c r="A6">
        <v>3</v>
      </c>
      <c r="B6" t="s">
        <v>221</v>
      </c>
      <c r="C6">
        <v>0</v>
      </c>
      <c r="D6">
        <v>0</v>
      </c>
      <c r="E6" t="s">
        <v>214</v>
      </c>
      <c r="F6" t="s">
        <v>217</v>
      </c>
    </row>
    <row r="7" spans="1:6" x14ac:dyDescent="0.25">
      <c r="A7">
        <v>4</v>
      </c>
      <c r="B7" t="s">
        <v>221</v>
      </c>
      <c r="C7">
        <v>0</v>
      </c>
      <c r="D7">
        <v>0</v>
      </c>
      <c r="E7" t="s">
        <v>214</v>
      </c>
      <c r="F7" t="s">
        <v>217</v>
      </c>
    </row>
    <row r="8" spans="1:6" x14ac:dyDescent="0.25">
      <c r="A8">
        <v>5</v>
      </c>
      <c r="B8" t="s">
        <v>221</v>
      </c>
      <c r="C8">
        <v>0</v>
      </c>
      <c r="D8">
        <v>0</v>
      </c>
      <c r="E8" t="s">
        <v>214</v>
      </c>
      <c r="F8" t="s">
        <v>217</v>
      </c>
    </row>
    <row r="9" spans="1:6" x14ac:dyDescent="0.25">
      <c r="A9">
        <v>6</v>
      </c>
      <c r="B9" t="s">
        <v>221</v>
      </c>
      <c r="C9">
        <v>0</v>
      </c>
      <c r="D9">
        <v>0</v>
      </c>
      <c r="E9" t="s">
        <v>214</v>
      </c>
      <c r="F9" t="s">
        <v>217</v>
      </c>
    </row>
    <row r="10" spans="1:6" x14ac:dyDescent="0.25">
      <c r="A10">
        <v>7</v>
      </c>
      <c r="B10" t="s">
        <v>221</v>
      </c>
      <c r="C10">
        <v>0</v>
      </c>
      <c r="D10">
        <v>0</v>
      </c>
      <c r="E10" t="s">
        <v>214</v>
      </c>
      <c r="F10" t="s">
        <v>217</v>
      </c>
    </row>
    <row r="11" spans="1:6" x14ac:dyDescent="0.25">
      <c r="A11">
        <v>8</v>
      </c>
      <c r="B11" t="s">
        <v>221</v>
      </c>
      <c r="C11">
        <v>0</v>
      </c>
      <c r="D11">
        <v>0</v>
      </c>
      <c r="E11" t="s">
        <v>214</v>
      </c>
      <c r="F11" t="s">
        <v>217</v>
      </c>
    </row>
    <row r="12" spans="1:6" x14ac:dyDescent="0.25">
      <c r="A12">
        <v>9</v>
      </c>
      <c r="B12" t="s">
        <v>221</v>
      </c>
      <c r="C12">
        <v>0</v>
      </c>
      <c r="D12">
        <v>0</v>
      </c>
      <c r="E12" t="s">
        <v>214</v>
      </c>
      <c r="F12" t="s">
        <v>217</v>
      </c>
    </row>
    <row r="13" spans="1:6" x14ac:dyDescent="0.25">
      <c r="A13">
        <v>10</v>
      </c>
      <c r="B13" t="s">
        <v>221</v>
      </c>
      <c r="C13">
        <v>0</v>
      </c>
      <c r="D13">
        <v>0</v>
      </c>
      <c r="E13" t="s">
        <v>214</v>
      </c>
      <c r="F13" t="s">
        <v>217</v>
      </c>
    </row>
    <row r="14" spans="1:6" x14ac:dyDescent="0.25">
      <c r="A14">
        <v>11</v>
      </c>
      <c r="B14" t="s">
        <v>221</v>
      </c>
      <c r="C14">
        <v>0</v>
      </c>
      <c r="D14">
        <v>0</v>
      </c>
      <c r="E14" t="s">
        <v>214</v>
      </c>
      <c r="F14" t="s">
        <v>217</v>
      </c>
    </row>
    <row r="15" spans="1:6" x14ac:dyDescent="0.25">
      <c r="A15">
        <v>12</v>
      </c>
      <c r="B15" t="s">
        <v>221</v>
      </c>
      <c r="C15">
        <v>0</v>
      </c>
      <c r="D15">
        <v>0</v>
      </c>
      <c r="E15" t="s">
        <v>214</v>
      </c>
      <c r="F15" t="s">
        <v>217</v>
      </c>
    </row>
    <row r="16" spans="1:6" x14ac:dyDescent="0.25">
      <c r="A16">
        <v>13</v>
      </c>
      <c r="B16" t="s">
        <v>221</v>
      </c>
      <c r="C16">
        <v>0</v>
      </c>
      <c r="D16">
        <v>0</v>
      </c>
      <c r="E16" t="s">
        <v>214</v>
      </c>
      <c r="F16" t="s">
        <v>217</v>
      </c>
    </row>
    <row r="17" spans="1:6" x14ac:dyDescent="0.25">
      <c r="A17">
        <v>14</v>
      </c>
      <c r="B17" t="s">
        <v>221</v>
      </c>
      <c r="C17">
        <v>0</v>
      </c>
      <c r="D17">
        <v>0</v>
      </c>
      <c r="E17" t="s">
        <v>214</v>
      </c>
      <c r="F17" t="s">
        <v>217</v>
      </c>
    </row>
    <row r="18" spans="1:6" x14ac:dyDescent="0.25">
      <c r="A18">
        <v>15</v>
      </c>
      <c r="B18" t="s">
        <v>221</v>
      </c>
      <c r="C18">
        <v>0</v>
      </c>
      <c r="D18">
        <v>0</v>
      </c>
      <c r="E18" t="s">
        <v>214</v>
      </c>
      <c r="F18" t="s">
        <v>217</v>
      </c>
    </row>
    <row r="19" spans="1:6" x14ac:dyDescent="0.25">
      <c r="A19">
        <v>16</v>
      </c>
      <c r="B19" t="s">
        <v>221</v>
      </c>
      <c r="C19">
        <v>0</v>
      </c>
      <c r="D19">
        <v>0</v>
      </c>
      <c r="E19" t="s">
        <v>214</v>
      </c>
      <c r="F19" t="s">
        <v>217</v>
      </c>
    </row>
    <row r="20" spans="1:6" x14ac:dyDescent="0.25">
      <c r="A20">
        <v>17</v>
      </c>
      <c r="B20" t="s">
        <v>221</v>
      </c>
      <c r="C20">
        <v>0</v>
      </c>
      <c r="D20">
        <v>0</v>
      </c>
      <c r="E20" t="s">
        <v>214</v>
      </c>
      <c r="F20" t="s">
        <v>217</v>
      </c>
    </row>
    <row r="21" spans="1:6" x14ac:dyDescent="0.25">
      <c r="A21">
        <v>18</v>
      </c>
      <c r="B21" t="s">
        <v>221</v>
      </c>
      <c r="C21">
        <v>0</v>
      </c>
      <c r="D21">
        <v>0</v>
      </c>
      <c r="E21" t="s">
        <v>214</v>
      </c>
      <c r="F21" t="s">
        <v>217</v>
      </c>
    </row>
    <row r="22" spans="1:6" x14ac:dyDescent="0.25">
      <c r="A22">
        <v>19</v>
      </c>
      <c r="B22" t="s">
        <v>221</v>
      </c>
      <c r="C22">
        <v>0</v>
      </c>
      <c r="D22">
        <v>0</v>
      </c>
      <c r="E22" t="s">
        <v>214</v>
      </c>
      <c r="F22" t="s">
        <v>217</v>
      </c>
    </row>
    <row r="23" spans="1:6" x14ac:dyDescent="0.25">
      <c r="A23">
        <v>20</v>
      </c>
      <c r="B23" t="s">
        <v>221</v>
      </c>
      <c r="C23">
        <v>0</v>
      </c>
      <c r="D23">
        <v>0</v>
      </c>
      <c r="E23" t="s">
        <v>214</v>
      </c>
      <c r="F23" t="s">
        <v>217</v>
      </c>
    </row>
    <row r="24" spans="1:6" x14ac:dyDescent="0.25">
      <c r="A24">
        <v>21</v>
      </c>
      <c r="B24" t="s">
        <v>221</v>
      </c>
      <c r="C24">
        <v>0</v>
      </c>
      <c r="D24">
        <v>0</v>
      </c>
      <c r="E24" t="s">
        <v>214</v>
      </c>
      <c r="F24" t="s">
        <v>217</v>
      </c>
    </row>
    <row r="25" spans="1:6" x14ac:dyDescent="0.25">
      <c r="A25">
        <v>22</v>
      </c>
      <c r="B25" t="s">
        <v>221</v>
      </c>
      <c r="C25">
        <v>0</v>
      </c>
      <c r="D25">
        <v>0</v>
      </c>
      <c r="E25" t="s">
        <v>214</v>
      </c>
      <c r="F25" t="s">
        <v>217</v>
      </c>
    </row>
    <row r="26" spans="1:6" x14ac:dyDescent="0.25">
      <c r="A26">
        <v>23</v>
      </c>
      <c r="B26" t="s">
        <v>221</v>
      </c>
      <c r="C26">
        <v>0</v>
      </c>
      <c r="D26">
        <v>0</v>
      </c>
      <c r="E26" t="s">
        <v>214</v>
      </c>
      <c r="F26" t="s">
        <v>217</v>
      </c>
    </row>
    <row r="27" spans="1:6" x14ac:dyDescent="0.25">
      <c r="A27">
        <v>24</v>
      </c>
      <c r="B27" t="s">
        <v>221</v>
      </c>
      <c r="C27">
        <v>0</v>
      </c>
      <c r="D27">
        <v>0</v>
      </c>
      <c r="E27" t="s">
        <v>214</v>
      </c>
      <c r="F27" t="s">
        <v>217</v>
      </c>
    </row>
    <row r="28" spans="1:6" x14ac:dyDescent="0.25">
      <c r="A28">
        <v>25</v>
      </c>
      <c r="B28" t="s">
        <v>221</v>
      </c>
      <c r="C28">
        <v>0</v>
      </c>
      <c r="D28">
        <v>0</v>
      </c>
      <c r="E28" t="s">
        <v>214</v>
      </c>
      <c r="F28" t="s">
        <v>217</v>
      </c>
    </row>
    <row r="29" spans="1:6" x14ac:dyDescent="0.25">
      <c r="A29">
        <v>26</v>
      </c>
      <c r="B29" t="s">
        <v>221</v>
      </c>
      <c r="C29">
        <v>0</v>
      </c>
      <c r="D29">
        <v>0</v>
      </c>
      <c r="E29" t="s">
        <v>214</v>
      </c>
      <c r="F29" t="s">
        <v>217</v>
      </c>
    </row>
    <row r="30" spans="1:6" x14ac:dyDescent="0.25">
      <c r="A30">
        <v>27</v>
      </c>
      <c r="B30" t="s">
        <v>221</v>
      </c>
      <c r="C30">
        <v>0</v>
      </c>
      <c r="D30">
        <v>0</v>
      </c>
      <c r="E30" t="s">
        <v>214</v>
      </c>
      <c r="F30" t="s">
        <v>217</v>
      </c>
    </row>
    <row r="31" spans="1:6" x14ac:dyDescent="0.25">
      <c r="A31">
        <v>28</v>
      </c>
      <c r="B31" t="s">
        <v>221</v>
      </c>
      <c r="C31">
        <v>0</v>
      </c>
      <c r="D31">
        <v>0</v>
      </c>
      <c r="E31" t="s">
        <v>214</v>
      </c>
      <c r="F31" t="s">
        <v>217</v>
      </c>
    </row>
    <row r="32" spans="1:6" x14ac:dyDescent="0.25">
      <c r="A32">
        <v>29</v>
      </c>
      <c r="B32" t="s">
        <v>221</v>
      </c>
      <c r="C32">
        <v>0</v>
      </c>
      <c r="D32">
        <v>0</v>
      </c>
      <c r="E32" t="s">
        <v>214</v>
      </c>
      <c r="F32" t="s">
        <v>217</v>
      </c>
    </row>
    <row r="33" spans="1:6" x14ac:dyDescent="0.25">
      <c r="A33">
        <v>30</v>
      </c>
      <c r="B33" t="s">
        <v>221</v>
      </c>
      <c r="C33">
        <v>0</v>
      </c>
      <c r="D33">
        <v>0</v>
      </c>
      <c r="E33" t="s">
        <v>214</v>
      </c>
      <c r="F33" t="s">
        <v>217</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33"/>
  <sheetViews>
    <sheetView topLeftCell="A3" workbookViewId="0">
      <selection activeCell="A3" sqref="A3"/>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140</v>
      </c>
      <c r="C2" t="s">
        <v>141</v>
      </c>
      <c r="D2" t="s">
        <v>142</v>
      </c>
      <c r="E2" t="s">
        <v>143</v>
      </c>
      <c r="F2" t="s">
        <v>144</v>
      </c>
    </row>
    <row r="3" spans="1:6" x14ac:dyDescent="0.25">
      <c r="A3" s="1" t="s">
        <v>100</v>
      </c>
      <c r="B3" s="1" t="s">
        <v>145</v>
      </c>
      <c r="C3" s="1" t="s">
        <v>146</v>
      </c>
      <c r="D3" s="1" t="s">
        <v>147</v>
      </c>
      <c r="E3" s="1" t="s">
        <v>148</v>
      </c>
      <c r="F3" s="1" t="s">
        <v>149</v>
      </c>
    </row>
    <row r="4" spans="1:6" x14ac:dyDescent="0.25">
      <c r="A4">
        <v>1</v>
      </c>
      <c r="B4" t="s">
        <v>222</v>
      </c>
      <c r="C4" s="4">
        <v>0</v>
      </c>
      <c r="D4">
        <v>0</v>
      </c>
      <c r="E4" t="s">
        <v>214</v>
      </c>
      <c r="F4" t="s">
        <v>217</v>
      </c>
    </row>
    <row r="5" spans="1:6" x14ac:dyDescent="0.25">
      <c r="A5">
        <v>2</v>
      </c>
      <c r="B5" t="s">
        <v>222</v>
      </c>
      <c r="C5" s="4">
        <v>0</v>
      </c>
      <c r="D5">
        <v>0</v>
      </c>
      <c r="E5" t="s">
        <v>214</v>
      </c>
      <c r="F5" t="s">
        <v>217</v>
      </c>
    </row>
    <row r="6" spans="1:6" x14ac:dyDescent="0.25">
      <c r="A6">
        <v>3</v>
      </c>
      <c r="B6" t="s">
        <v>222</v>
      </c>
      <c r="C6" s="4">
        <v>0</v>
      </c>
      <c r="D6">
        <v>0</v>
      </c>
      <c r="E6" t="s">
        <v>214</v>
      </c>
      <c r="F6" t="s">
        <v>217</v>
      </c>
    </row>
    <row r="7" spans="1:6" x14ac:dyDescent="0.25">
      <c r="A7">
        <v>4</v>
      </c>
      <c r="B7" t="s">
        <v>222</v>
      </c>
      <c r="C7" s="4">
        <v>0</v>
      </c>
      <c r="D7">
        <v>0</v>
      </c>
      <c r="E7" t="s">
        <v>214</v>
      </c>
      <c r="F7" t="s">
        <v>217</v>
      </c>
    </row>
    <row r="8" spans="1:6" x14ac:dyDescent="0.25">
      <c r="A8">
        <v>5</v>
      </c>
      <c r="B8" t="s">
        <v>222</v>
      </c>
      <c r="C8" s="4">
        <v>0</v>
      </c>
      <c r="D8">
        <v>0</v>
      </c>
      <c r="E8" t="s">
        <v>214</v>
      </c>
      <c r="F8" t="s">
        <v>217</v>
      </c>
    </row>
    <row r="9" spans="1:6" x14ac:dyDescent="0.25">
      <c r="A9">
        <v>6</v>
      </c>
      <c r="B9" t="s">
        <v>222</v>
      </c>
      <c r="C9" s="4">
        <v>0</v>
      </c>
      <c r="D9">
        <v>0</v>
      </c>
      <c r="E9" t="s">
        <v>214</v>
      </c>
      <c r="F9" t="s">
        <v>217</v>
      </c>
    </row>
    <row r="10" spans="1:6" x14ac:dyDescent="0.25">
      <c r="A10">
        <v>7</v>
      </c>
      <c r="B10" t="s">
        <v>222</v>
      </c>
      <c r="C10" s="4">
        <v>0</v>
      </c>
      <c r="D10">
        <v>0</v>
      </c>
      <c r="E10" t="s">
        <v>214</v>
      </c>
      <c r="F10" t="s">
        <v>217</v>
      </c>
    </row>
    <row r="11" spans="1:6" x14ac:dyDescent="0.25">
      <c r="A11">
        <v>8</v>
      </c>
      <c r="B11" t="s">
        <v>222</v>
      </c>
      <c r="C11" s="4">
        <v>0</v>
      </c>
      <c r="D11">
        <v>0</v>
      </c>
      <c r="E11" t="s">
        <v>214</v>
      </c>
      <c r="F11" t="s">
        <v>217</v>
      </c>
    </row>
    <row r="12" spans="1:6" x14ac:dyDescent="0.25">
      <c r="A12">
        <v>9</v>
      </c>
      <c r="B12" t="s">
        <v>222</v>
      </c>
      <c r="C12" s="4">
        <v>0</v>
      </c>
      <c r="D12">
        <v>0</v>
      </c>
      <c r="E12" t="s">
        <v>214</v>
      </c>
      <c r="F12" t="s">
        <v>217</v>
      </c>
    </row>
    <row r="13" spans="1:6" x14ac:dyDescent="0.25">
      <c r="A13">
        <v>10</v>
      </c>
      <c r="B13" t="s">
        <v>222</v>
      </c>
      <c r="C13" s="4">
        <v>0</v>
      </c>
      <c r="D13">
        <v>0</v>
      </c>
      <c r="E13" t="s">
        <v>214</v>
      </c>
      <c r="F13" t="s">
        <v>217</v>
      </c>
    </row>
    <row r="14" spans="1:6" x14ac:dyDescent="0.25">
      <c r="A14">
        <v>11</v>
      </c>
      <c r="B14" t="s">
        <v>222</v>
      </c>
      <c r="C14" s="4">
        <v>0</v>
      </c>
      <c r="D14">
        <v>0</v>
      </c>
      <c r="E14" t="s">
        <v>214</v>
      </c>
      <c r="F14" t="s">
        <v>217</v>
      </c>
    </row>
    <row r="15" spans="1:6" x14ac:dyDescent="0.25">
      <c r="A15">
        <v>12</v>
      </c>
      <c r="B15" t="s">
        <v>222</v>
      </c>
      <c r="C15" s="4">
        <v>0</v>
      </c>
      <c r="D15">
        <v>0</v>
      </c>
      <c r="E15" t="s">
        <v>214</v>
      </c>
      <c r="F15" t="s">
        <v>217</v>
      </c>
    </row>
    <row r="16" spans="1:6" x14ac:dyDescent="0.25">
      <c r="A16">
        <v>13</v>
      </c>
      <c r="B16" t="s">
        <v>222</v>
      </c>
      <c r="C16" s="4">
        <v>0</v>
      </c>
      <c r="D16">
        <v>0</v>
      </c>
      <c r="E16" t="s">
        <v>214</v>
      </c>
      <c r="F16" t="s">
        <v>217</v>
      </c>
    </row>
    <row r="17" spans="1:6" x14ac:dyDescent="0.25">
      <c r="A17">
        <v>14</v>
      </c>
      <c r="B17" t="s">
        <v>222</v>
      </c>
      <c r="C17" s="4">
        <v>0</v>
      </c>
      <c r="D17">
        <v>0</v>
      </c>
      <c r="E17" t="s">
        <v>214</v>
      </c>
      <c r="F17" t="s">
        <v>217</v>
      </c>
    </row>
    <row r="18" spans="1:6" x14ac:dyDescent="0.25">
      <c r="A18">
        <v>15</v>
      </c>
      <c r="B18" t="s">
        <v>222</v>
      </c>
      <c r="C18" s="4">
        <v>0</v>
      </c>
      <c r="D18">
        <v>0</v>
      </c>
      <c r="E18" t="s">
        <v>214</v>
      </c>
      <c r="F18" t="s">
        <v>217</v>
      </c>
    </row>
    <row r="19" spans="1:6" x14ac:dyDescent="0.25">
      <c r="A19">
        <v>16</v>
      </c>
      <c r="B19" t="s">
        <v>222</v>
      </c>
      <c r="C19" s="4">
        <v>0</v>
      </c>
      <c r="D19">
        <v>0</v>
      </c>
      <c r="E19" t="s">
        <v>214</v>
      </c>
      <c r="F19" t="s">
        <v>217</v>
      </c>
    </row>
    <row r="20" spans="1:6" x14ac:dyDescent="0.25">
      <c r="A20">
        <v>17</v>
      </c>
      <c r="B20" t="s">
        <v>222</v>
      </c>
      <c r="C20" s="4">
        <v>0</v>
      </c>
      <c r="D20">
        <v>0</v>
      </c>
      <c r="E20" t="s">
        <v>214</v>
      </c>
      <c r="F20" t="s">
        <v>217</v>
      </c>
    </row>
    <row r="21" spans="1:6" x14ac:dyDescent="0.25">
      <c r="A21">
        <v>18</v>
      </c>
      <c r="B21" t="s">
        <v>222</v>
      </c>
      <c r="C21" s="4">
        <v>0</v>
      </c>
      <c r="D21">
        <v>0</v>
      </c>
      <c r="E21" t="s">
        <v>214</v>
      </c>
      <c r="F21" t="s">
        <v>217</v>
      </c>
    </row>
    <row r="22" spans="1:6" x14ac:dyDescent="0.25">
      <c r="A22">
        <v>19</v>
      </c>
      <c r="B22" t="s">
        <v>222</v>
      </c>
      <c r="C22" s="4">
        <v>0</v>
      </c>
      <c r="D22">
        <v>0</v>
      </c>
      <c r="E22" t="s">
        <v>214</v>
      </c>
      <c r="F22" t="s">
        <v>217</v>
      </c>
    </row>
    <row r="23" spans="1:6" x14ac:dyDescent="0.25">
      <c r="A23">
        <v>20</v>
      </c>
      <c r="B23" t="s">
        <v>222</v>
      </c>
      <c r="C23" s="4">
        <v>0</v>
      </c>
      <c r="D23">
        <v>0</v>
      </c>
      <c r="E23" t="s">
        <v>214</v>
      </c>
      <c r="F23" t="s">
        <v>217</v>
      </c>
    </row>
    <row r="24" spans="1:6" x14ac:dyDescent="0.25">
      <c r="A24">
        <v>21</v>
      </c>
      <c r="B24" t="s">
        <v>222</v>
      </c>
      <c r="C24" s="4">
        <v>0</v>
      </c>
      <c r="D24">
        <v>0</v>
      </c>
      <c r="E24" t="s">
        <v>214</v>
      </c>
      <c r="F24" t="s">
        <v>217</v>
      </c>
    </row>
    <row r="25" spans="1:6" x14ac:dyDescent="0.25">
      <c r="A25">
        <v>22</v>
      </c>
      <c r="B25" t="s">
        <v>222</v>
      </c>
      <c r="C25" s="4">
        <v>0</v>
      </c>
      <c r="D25">
        <v>0</v>
      </c>
      <c r="E25" t="s">
        <v>214</v>
      </c>
      <c r="F25" t="s">
        <v>217</v>
      </c>
    </row>
    <row r="26" spans="1:6" x14ac:dyDescent="0.25">
      <c r="A26">
        <v>23</v>
      </c>
      <c r="B26" t="s">
        <v>222</v>
      </c>
      <c r="C26" s="4">
        <v>0</v>
      </c>
      <c r="D26">
        <v>0</v>
      </c>
      <c r="E26" t="s">
        <v>214</v>
      </c>
      <c r="F26" t="s">
        <v>217</v>
      </c>
    </row>
    <row r="27" spans="1:6" x14ac:dyDescent="0.25">
      <c r="A27">
        <v>24</v>
      </c>
      <c r="B27" t="s">
        <v>222</v>
      </c>
      <c r="C27" s="4">
        <v>0</v>
      </c>
      <c r="D27">
        <v>0</v>
      </c>
      <c r="E27" t="s">
        <v>214</v>
      </c>
      <c r="F27" t="s">
        <v>217</v>
      </c>
    </row>
    <row r="28" spans="1:6" x14ac:dyDescent="0.25">
      <c r="A28">
        <v>25</v>
      </c>
      <c r="B28" t="s">
        <v>222</v>
      </c>
      <c r="C28" s="4">
        <v>0</v>
      </c>
      <c r="D28">
        <v>0</v>
      </c>
      <c r="E28" t="s">
        <v>214</v>
      </c>
      <c r="F28" t="s">
        <v>217</v>
      </c>
    </row>
    <row r="29" spans="1:6" x14ac:dyDescent="0.25">
      <c r="A29">
        <v>26</v>
      </c>
      <c r="B29" t="s">
        <v>222</v>
      </c>
      <c r="C29" s="4">
        <v>0</v>
      </c>
      <c r="D29">
        <v>0</v>
      </c>
      <c r="E29" t="s">
        <v>214</v>
      </c>
      <c r="F29" t="s">
        <v>217</v>
      </c>
    </row>
    <row r="30" spans="1:6" x14ac:dyDescent="0.25">
      <c r="A30">
        <v>27</v>
      </c>
      <c r="B30" t="s">
        <v>222</v>
      </c>
      <c r="C30" s="4">
        <v>0</v>
      </c>
      <c r="D30">
        <v>0</v>
      </c>
      <c r="E30" t="s">
        <v>214</v>
      </c>
      <c r="F30" t="s">
        <v>217</v>
      </c>
    </row>
    <row r="31" spans="1:6" x14ac:dyDescent="0.25">
      <c r="A31">
        <v>28</v>
      </c>
      <c r="B31" t="s">
        <v>222</v>
      </c>
      <c r="C31" s="4">
        <v>0</v>
      </c>
      <c r="D31">
        <v>0</v>
      </c>
      <c r="E31" t="s">
        <v>214</v>
      </c>
      <c r="F31" t="s">
        <v>217</v>
      </c>
    </row>
    <row r="32" spans="1:6" x14ac:dyDescent="0.25">
      <c r="A32">
        <v>29</v>
      </c>
      <c r="B32" t="s">
        <v>222</v>
      </c>
      <c r="C32" s="4">
        <v>0</v>
      </c>
      <c r="D32">
        <v>0</v>
      </c>
      <c r="E32" t="s">
        <v>214</v>
      </c>
      <c r="F32" t="s">
        <v>217</v>
      </c>
    </row>
    <row r="33" spans="1:6" x14ac:dyDescent="0.25">
      <c r="A33">
        <v>30</v>
      </c>
      <c r="B33" t="s">
        <v>222</v>
      </c>
      <c r="C33" s="4">
        <v>0</v>
      </c>
      <c r="D33">
        <v>0</v>
      </c>
      <c r="E33" t="s">
        <v>214</v>
      </c>
      <c r="F33" t="s">
        <v>217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Tabla_471065</vt:lpstr>
      <vt:lpstr>Tabla_471039</vt:lpstr>
      <vt:lpstr>Tabla_471067</vt:lpstr>
      <vt:lpstr>Tabla_471023</vt:lpstr>
      <vt:lpstr>Tabla_471047</vt:lpstr>
      <vt:lpstr>Tabla_471030</vt:lpstr>
      <vt:lpstr>Tabla_471041</vt:lpstr>
      <vt:lpstr>Tabla_471031</vt:lpstr>
      <vt:lpstr>Tabla_471032</vt:lpstr>
      <vt:lpstr>Tabla_471059</vt:lpstr>
      <vt:lpstr>Tabla_471071</vt:lpstr>
      <vt:lpstr>Tabla_471062</vt:lpstr>
      <vt:lpstr>Tabla_471074</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2021-09-29T18:11:27Z</dcterms:created>
  <dcterms:modified xsi:type="dcterms:W3CDTF">2023-04-17T21:25:03Z</dcterms:modified>
</cp:coreProperties>
</file>